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<sst xmlns="http://schemas.openxmlformats.org/spreadsheetml/2006/main" count="453" uniqueCount="358">
  <si>
    <t>ticker</t>
  </si>
  <si>
    <t>ZURA</t>
  </si>
  <si>
    <t>nombre</t>
  </si>
  <si>
    <t>ZURA BIO LIMITED</t>
  </si>
  <si>
    <t>empresa</t>
  </si>
  <si>
    <t>Biotechnology &amp; Medical Research</t>
  </si>
  <si>
    <t>Open</t>
  </si>
  <si>
    <t>Target Price</t>
  </si>
  <si>
    <t>Upside</t>
  </si>
  <si>
    <t>-5097.67%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</si>
  <si>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</si>
  <si>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</si>
  <si>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</si>
  <si>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</si>
  <si>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</si>
  <si>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</si>
  <si>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</si>
  <si>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</si>
  <si>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</si>
  <si>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</si>
  <si>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</si>
  <si>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</si>
  <si>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</si>
  <si>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</si>
  <si>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</si>
  <si>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Sale (Purchase) of Intangible assets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</si>
  <si>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</si>
  <si>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</si>
  <si>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</si>
  <si>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</si>
  <si>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</si>
  <si>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</si>
  <si>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</si>
  <si>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</si>
  <si>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</si>
  <si>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</si>
  <si>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</si>
  <si>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</si>
  <si>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</si>
  <si>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</si>
  <si>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</si>
  <si>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</si>
  <si>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</si>
  <si>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</si>
  <si>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</si>
  <si>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</si>
  <si>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</si>
  <si>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</si>
  <si>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</si>
  <si>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</si>
  <si>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</si>
  <si>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</si>
  <si>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</si>
  <si>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</si>
  <si>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</si>
  <si>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</si>
  <si>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</si>
  <si>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</si>
  <si>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</si>
  <si>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</si>
  <si>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</si>
  <si>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</si>
  <si>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</si>
  <si>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</si>
  <si>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</si>
  <si>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</si>
  <si>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</si>
  <si>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</si>
  <si>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-83.59</t>
  </si>
  <si>
    <t>1.36</t>
  </si>
  <si>
    <t>Tangible Book Value</t>
  </si>
  <si>
    <t>Tangible Book Value Per Share</t>
  </si>
  <si>
    <t>Total Debt</t>
  </si>
  <si>
    <t>0</t>
  </si>
  <si>
    <t>Net Debt</t>
  </si>
  <si>
    <t>Minority Interest, Total (Incl. Fin. Div)</t>
  </si>
  <si>
    <t>Account Code - Inventory Valuation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</si>
  <si>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</si>
  <si>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</si>
  <si>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</si>
  <si>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</si>
  <si>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</si>
  <si>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</si>
  <si>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</si>
  <si>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</si>
  <si>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</si>
  <si>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</si>
  <si>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</si>
  <si>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</si>
  <si>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</si>
  <si>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</si>
  <si>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</si>
  <si>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</si>
  <si>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</si>
  <si>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</si>
  <si>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</si>
  <si>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</si>
  <si>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-2.09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</si>
  <si>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</si>
  <si>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</si>
  <si>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</si>
  <si>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</si>
  <si>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</si>
  <si>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</si>
  <si>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-1.14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</si>
  <si>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</si>
  <si>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</si>
  <si>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</si>
  <si>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</si>
  <si>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</si>
  <si>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</si>
  <si>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</si>
  <si>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</si>
  <si>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</si>
  <si>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</si>
  <si>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</si>
  <si>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</si>
  <si>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-73.79</t>
  </si>
  <si>
    <t>Return on Total Capital</t>
  </si>
  <si>
    <t>-100.7</t>
  </si>
  <si>
    <t>Return On Equity %</t>
  </si>
  <si>
    <t>-173.05</t>
  </si>
  <si>
    <t>Return on Common Equity</t>
  </si>
  <si>
    <t>-507.76</t>
  </si>
  <si>
    <t>Short Term Liquidity</t>
  </si>
  <si>
    <t>Current Ratio</t>
  </si>
  <si>
    <t>0.12</t>
  </si>
  <si>
    <t>4.97</t>
  </si>
  <si>
    <t>Quick Ratio</t>
  </si>
  <si>
    <t>0.11</t>
  </si>
  <si>
    <t>4.92</t>
  </si>
  <si>
    <t>Operating Cash Flow to Current Liabilities</t>
  </si>
  <si>
    <t>-0.09</t>
  </si>
  <si>
    <t>-0.74</t>
  </si>
  <si>
    <t>Long Term Solvency</t>
  </si>
  <si>
    <t>Total Debt/Equity</t>
  </si>
  <si>
    <t>-81.16</t>
  </si>
  <si>
    <t>Total Debt / Total Capital</t>
  </si>
  <si>
    <t>-430.89</t>
  </si>
  <si>
    <t>Total Liabilities / Total Assets</t>
  </si>
  <si>
    <t>281.6</t>
  </si>
  <si>
    <t>21.11</t>
  </si>
  <si>
    <t>Growth Over Prior Year</t>
  </si>
  <si>
    <t>EBITA, 1 Yr. Growth %</t>
  </si>
  <si>
    <t>111.39</t>
  </si>
  <si>
    <t>EBIT, 1 Yr. Growth %</t>
  </si>
  <si>
    <t>Earnings From Cont. Operations, 1 Yr. Growth %</t>
  </si>
  <si>
    <t>103.11</t>
  </si>
  <si>
    <t>Net Income, 1 Yr. Growth %</t>
  </si>
  <si>
    <t>114.97</t>
  </si>
  <si>
    <t>Normalized Net Income, 1 Yr. Growth %</t>
  </si>
  <si>
    <t>122.83</t>
  </si>
  <si>
    <t>Diluted EPS Before Extra, 1 Yr. Growth %</t>
  </si>
  <si>
    <t>-98.65</t>
  </si>
  <si>
    <t>Total Assets, 1 Yr. Growth %</t>
  </si>
  <si>
    <t>Tangible Book Value, 1 Yr. Growth %</t>
  </si>
  <si>
    <t>-285.08</t>
  </si>
  <si>
    <t>Common Equity, 1 Yr. Growth %</t>
  </si>
  <si>
    <t>Cash From Operations, 1 Yr. Growth %</t>
  </si>
  <si>
    <t>2023</t>
  </si>
  <si>
    <t>2024</t>
  </si>
  <si>
    <t>2025</t>
  </si>
  <si>
    <t>2026</t>
  </si>
  <si>
    <t>Capitalization
                                    1</t>
  </si>
  <si>
    <t>203.6</t>
  </si>
  <si>
    <t>141.4</t>
  </si>
  <si>
    <t>-</t>
  </si>
  <si>
    <t>Change</t>
  </si>
  <si>
    <t>-30.56%</t>
  </si>
  <si>
    <t>0%</t>
  </si>
  <si>
    <t>Enterprise Value (EV)</t>
  </si>
  <si>
    <t>273.4</t>
  </si>
  <si>
    <t>93.38%</t>
  </si>
  <si>
    <t>-48.29%</t>
  </si>
  <si>
    <t>P/E ratio</t>
  </si>
  <si>
    <t>-2.23x</t>
  </si>
  <si>
    <t>-3.25x</t>
  </si>
  <si>
    <t>-2.93x</t>
  </si>
  <si>
    <t>-2.39x</t>
  </si>
  <si>
    <t>PBR</t>
  </si>
  <si>
    <t>PEG</t>
  </si>
  <si>
    <t>0x</t>
  </si>
  <si>
    <t>-0.3x</t>
  </si>
  <si>
    <t>-0.1x</t>
  </si>
  <si>
    <t>Capitalization / Revenue</t>
  </si>
  <si>
    <t>33.9x</t>
  </si>
  <si>
    <t>EV / Revenue</t>
  </si>
  <si>
    <t>EV / EBITDA</t>
  </si>
  <si>
    <t>EV / EBIT</t>
  </si>
  <si>
    <t>-0x</t>
  </si>
  <si>
    <t>-2.69x</t>
  </si>
  <si>
    <t>-2.13x</t>
  </si>
  <si>
    <t>-1.57x</t>
  </si>
  <si>
    <t>EV / FCF</t>
  </si>
  <si>
    <t>-4.71x</t>
  </si>
  <si>
    <t>-5.05x</t>
  </si>
  <si>
    <t>-4.04x</t>
  </si>
  <si>
    <t>FCF Yield</t>
  </si>
  <si>
    <t>-11.3%</t>
  </si>
  <si>
    <t>-21.2%</t>
  </si>
  <si>
    <t>-19.8%</t>
  </si>
  <si>
    <t>-24.8%</t>
  </si>
  <si>
    <t>Dividend per Share
                                    2</t>
  </si>
  <si>
    <t>Rate of return</t>
  </si>
  <si>
    <t>EPS
                                    2</t>
  </si>
  <si>
    <t>-0.6662</t>
  </si>
  <si>
    <t>-0.9067</t>
  </si>
  <si>
    <t>Distribution rate</t>
  </si>
  <si>
    <t>Net sales
                                    1</t>
  </si>
  <si>
    <t>4.167</t>
  </si>
  <si>
    <t>EBITDA</t>
  </si>
  <si>
    <t>EBIT
                                    1</t>
  </si>
  <si>
    <t>-62.64</t>
  </si>
  <si>
    <t>-52.55</t>
  </si>
  <si>
    <t>-66.45</t>
  </si>
  <si>
    <t>-89.95</t>
  </si>
  <si>
    <t>Net income
                                    1</t>
  </si>
  <si>
    <t>-60.36</t>
  </si>
  <si>
    <t>-49.92</t>
  </si>
  <si>
    <t>-62.65</t>
  </si>
  <si>
    <t>-82.27</t>
  </si>
  <si>
    <t>132</t>
  </si>
  <si>
    <t>Reference price
                                    2</t>
  </si>
  <si>
    <t>4.670</t>
  </si>
  <si>
    <t>2.165</t>
  </si>
  <si>
    <t>Nbr of stocks (in thousands)</t>
  </si>
  <si>
    <t>43,594</t>
  </si>
  <si>
    <t>65,294</t>
  </si>
  <si>
    <t>Announcement Date</t>
  </si>
  <si>
    <t>3/28/24</t>
  </si>
  <si>
    <t>address1</t>
  </si>
  <si>
    <t>1489 W. Warm Springs Road</t>
  </si>
  <si>
    <t>address2</t>
  </si>
  <si>
    <t>Suite 110</t>
  </si>
  <si>
    <t>city</t>
  </si>
  <si>
    <t>Henderson</t>
  </si>
  <si>
    <t>state</t>
  </si>
  <si>
    <t>NV</t>
  </si>
  <si>
    <t>zip</t>
  </si>
  <si>
    <t>89014</t>
  </si>
  <si>
    <t>country</t>
  </si>
  <si>
    <t>phone</t>
  </si>
  <si>
    <t>702 757 6133</t>
  </si>
  <si>
    <t>website</t>
  </si>
  <si>
    <t>https://zurabio.com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</si>
  <si>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</si>
  <si>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</si>
  <si>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</si>
  <si>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</si>
  <si>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</si>
  <si>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</si>
  <si>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</si>
  <si>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</si>
  <si>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</si>
  <si>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</si>
  <si>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</si>
  <si>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Zura Bio Limited, a clinical-stage biotechnology company, focuses on developing novel medicines for immune and inflammatory disorders. It develops Tibulizumab, an IgG-scFv bispecific dual-antagonist antibody engineered by the fusion of ixekizumab and tabalumab that neutralizes IL-17A and BAFF, which is in Phase 2 clinical trial development; ZB-168, a monoclonal antibody that binds and neutralizes the IL-7 receptor chain that impact on diseases driven by IL7 and thymic stromal lymphopoietin immune pathways; and Torudokimab, a monoclonal antibody that neutralizes IL33, which is in Phase 2 clinical trial development. The company is based in Henderson, Nevada.</t>
  </si>
  <si>
    <t>fullTimeEmployees</t>
  </si>
  <si>
    <t>companyOfficers</t>
  </si>
  <si>
    <t>[{'maxAge': 1, 'name': 'Dr. Someit  Sidhu M.D.', 'age': 35, 'title': 'Founder &amp; Director', 'yearBorn': 1989, 'fiscalYear': 2023, 'totalPay': 547510, 'exercisedValue': 0, 'unexercisedValue': 0}, {'maxAge': 1, 'name': 'Mr. Verender S. Badial', 'age': 52, 'title': 'Chief Financial Officer', 'yearBorn': 1972, 'fiscalYear': 2023, 'totalPay': 462001, 'exercisedValue': 0, 'unexercisedValue': 0}, {'maxAge': 1, 'name': 'Ms. Kimberly Ann Davis', 'age': 56, 'title': 'Chief Legal Officer &amp; Corporate Secretary', 'yearBorn': 1968, 'fiscalYear': 2023, 'totalPay': 706688, 'exercisedValue': 0, 'unexercisedValue': 0}, {'maxAge': 1, 'name': 'Mr. Robert  Lisicki', 'age': 57, 'title': 'CEO &amp; Director', 'yearBorn': 1967, 'fiscalYear': 2023, 'exercisedValue': 0, 'unexercisedValue': 0}, {'maxAge': 1, 'name': 'Dr. Gary  Whale Ph.D.', 'age': 49, 'title': 'Chief Technology Officer', 'yearBorn': 1975, 'fiscalYear': 2023, 'exercisedValue': 0, 'unexercisedValue': 0}, {'maxAge': 1, 'name': 'Ms. Theresa  Lowry', 'age': 50, 'title': 'Chief Human Resources Officer', 'yearBorn': 1974, 'fiscalYear': 2023, 'exercisedValue': 0, 'unexercisedValue': 0}, {'maxAge': 1, 'name': 'Mr. David  Brady', 'title': 'Head of Business Development', 'fiscalYear': 2023, 'totalPay': 125051, 'exercisedValue': 0, 'unexercisedValue': 0}, {'maxAge': 1, 'name': 'Dr. Kiran  Nistala MBBS, Ph.D.', 'age': 51, 'title': 'Chief Medical Officer &amp; Head of Development', 'yearBorn': 1973,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</si>
  <si>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</si>
  <si>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</si>
  <si>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</si>
  <si>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</si>
  <si>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</si>
  <si>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</si>
  <si>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</si>
  <si>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</si>
  <si>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</si>
  <si>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</si>
  <si>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</si>
  <si>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</si>
  <si>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</si>
  <si>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</si>
  <si>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</si>
  <si>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</si>
  <si>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</si>
  <si>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</si>
  <si>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</si>
  <si>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</si>
  <si>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</si>
  <si>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</si>
  <si>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</si>
  <si>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</si>
  <si>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</si>
  <si>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</si>
  <si>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</si>
  <si>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</si>
  <si>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</si>
  <si>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</si>
  <si>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</si>
  <si>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</si>
  <si>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</si>
  <si>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</si>
  <si>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</si>
  <si>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</si>
  <si>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</si>
  <si>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</si>
  <si>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</si>
  <si>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</si>
  <si>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</si>
  <si>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</si>
  <si>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</si>
  <si>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</si>
  <si>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</si>
  <si>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</si>
  <si>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</si>
  <si>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</si>
  <si>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</si>
  <si>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</si>
  <si>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</si>
  <si>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</si>
  <si>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</si>
  <si>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</si>
  <si>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</si>
  <si>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</si>
  <si>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</si>
  <si>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</si>
  <si>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</si>
  <si>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</si>
  <si>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</si>
  <si>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Zura Bio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</si>
  <si>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</si>
  <si>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</si>
  <si>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</si>
  <si>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</si>
  <si>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</si>
  <si>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</si>
  <si>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</si>
  <si>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d708db67-1e4e-350b-a79f-5dd0f51fa410</t>
  </si>
  <si>
    <t>messageBoardId</t>
  </si>
  <si>
    <t>finmb_1783060399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</si>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</sst>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zura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-119.9440213101527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1.41360432E8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2.344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-2.9256756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-28.0</v>
      </c>
      <c r="C2" s="1">
        <v>-60.0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27.0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36.0</v>
      </c>
      <c r="C4" s="1">
        <v>9.0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22.0</v>
      </c>
      <c r="C5" s="1">
        <v>3.0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4.0</v>
      </c>
      <c r="C6" s="1">
        <v>5.0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-22.0</v>
      </c>
      <c r="C7" s="1">
        <v>-82.0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-1.0</v>
      </c>
      <c r="C8" s="1">
        <v>-15.0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-13.0</v>
      </c>
      <c r="C9" s="1">
        <v>-8.0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-13.0</v>
      </c>
      <c r="C10" s="1">
        <v>-8.0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7.0</v>
      </c>
      <c r="C11" s="1">
        <v>0.0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8.0</v>
      </c>
      <c r="C12" s="1">
        <v>0.0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-10.0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-10.0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121.0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10.0</v>
      </c>
      <c r="C16" s="1">
        <v>0.0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-3.0</v>
      </c>
      <c r="C17" s="1">
        <v>10.0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16.0</v>
      </c>
      <c r="C18" s="1">
        <v>121.0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1.0</v>
      </c>
      <c r="C19" s="1">
        <v>98.0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-25.0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-25.0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-12.0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8.0</v>
      </c>
      <c r="C24" s="1">
        <v>-10.0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42</v>
      </c>
      <c r="B3" s="1">
        <v>1.0</v>
      </c>
      <c r="C3" s="1">
        <v>99.0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</v>
      </c>
      <c r="B4" s="1">
        <v>1.0</v>
      </c>
      <c r="C4" s="1">
        <v>99.0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44</v>
      </c>
      <c r="B5" s="1">
        <v>20.0</v>
      </c>
      <c r="C5" s="1">
        <v>1.0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</v>
      </c>
      <c r="B6" s="1">
        <v>1.0</v>
      </c>
      <c r="C6" s="1">
        <v>101.0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46</v>
      </c>
      <c r="B7" s="1">
        <v>3.0</v>
      </c>
      <c r="C7" s="1">
        <v>0.0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</v>
      </c>
      <c r="B8" s="1">
        <v>5.0</v>
      </c>
      <c r="C8" s="1">
        <v>101.0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</v>
      </c>
      <c r="B10" s="1">
        <v>2.0</v>
      </c>
      <c r="C10" s="1">
        <v>2.0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</v>
      </c>
      <c r="B11" s="1">
        <v>51.0</v>
      </c>
      <c r="C11" s="1">
        <v>1.0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</v>
      </c>
      <c r="B12" s="1">
        <v>7.0</v>
      </c>
      <c r="C12" s="1">
        <v>0.0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</v>
      </c>
      <c r="B13" s="1">
        <v>4.0</v>
      </c>
      <c r="C13" s="1">
        <v>16.0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</v>
      </c>
      <c r="B14" s="1">
        <v>14.0</v>
      </c>
      <c r="C14" s="1">
        <v>20.0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</v>
      </c>
      <c r="B15" s="1">
        <v>0.0</v>
      </c>
      <c r="C15" s="1">
        <v>99.0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</v>
      </c>
      <c r="B16" s="1">
        <v>14.0</v>
      </c>
      <c r="C16" s="1">
        <v>21.0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</v>
      </c>
      <c r="B17" s="1">
        <v>12.0</v>
      </c>
      <c r="C17" s="1">
        <v>0.0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</v>
      </c>
      <c r="B18" s="1">
        <v>12.0</v>
      </c>
      <c r="C18" s="1">
        <v>0.0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</v>
      </c>
      <c r="B19" s="1">
        <v>0.0</v>
      </c>
      <c r="C19" s="1">
        <v>0.0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</v>
      </c>
      <c r="B20" s="1">
        <v>0.0</v>
      </c>
      <c r="C20" s="1">
        <v>163.0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</v>
      </c>
      <c r="B21" s="1">
        <v>-32.0</v>
      </c>
      <c r="C21" s="1">
        <v>-103.0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</v>
      </c>
      <c r="B22" s="1">
        <v>-32.0</v>
      </c>
      <c r="C22" s="1">
        <v>59.0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</v>
      </c>
      <c r="B23" s="1">
        <v>10.0</v>
      </c>
      <c r="C23" s="1">
        <v>20.0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</v>
      </c>
      <c r="B24" s="1">
        <v>-9.0</v>
      </c>
      <c r="C24" s="1">
        <v>79.0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64</v>
      </c>
      <c r="B25" s="1">
        <v>5.0</v>
      </c>
      <c r="C25" s="1">
        <v>101.0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65</v>
      </c>
      <c r="B27" s="1">
        <v>43.0</v>
      </c>
      <c r="C27" s="1">
        <v>43.0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66</v>
      </c>
      <c r="B28" s="1">
        <v>38.0</v>
      </c>
      <c r="C28" s="1">
        <v>43.0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67</v>
      </c>
      <c r="B29" s="1" t="s">
        <v>68</v>
      </c>
      <c r="C29" s="1" t="s">
        <v>69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70</v>
      </c>
      <c r="B30" s="1">
        <v>-32.0</v>
      </c>
      <c r="C30" s="1">
        <v>59.0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71</v>
      </c>
      <c r="B31" s="1" t="s">
        <v>68</v>
      </c>
      <c r="C31" s="1" t="s">
        <v>69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72</v>
      </c>
      <c r="B32" s="1">
        <v>7.0</v>
      </c>
      <c r="C32" s="1" t="s">
        <v>73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74</v>
      </c>
      <c r="B33" s="1">
        <v>6.0</v>
      </c>
      <c r="C33" s="1">
        <v>-99.0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75</v>
      </c>
      <c r="B34" s="1">
        <v>10.0</v>
      </c>
      <c r="C34" s="1">
        <v>20.0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76</v>
      </c>
      <c r="B35" s="1">
        <v>3.0</v>
      </c>
      <c r="C35" s="1">
        <v>3.0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77</v>
      </c>
      <c r="B36" s="1">
        <v>0.0</v>
      </c>
      <c r="C36" s="1">
        <v>14.0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78</v>
      </c>
      <c r="B37" s="1">
        <v>0.0</v>
      </c>
      <c r="C37" s="1">
        <v>1.0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79</v>
      </c>
      <c r="B2" s="1">
        <v>3.0</v>
      </c>
      <c r="C2" s="1">
        <v>18.0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80</v>
      </c>
      <c r="B3" s="1">
        <v>25.0</v>
      </c>
      <c r="C3" s="1">
        <v>44.0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81</v>
      </c>
      <c r="B4" s="1">
        <v>29.0</v>
      </c>
      <c r="C4" s="1">
        <v>62.0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82</v>
      </c>
      <c r="B5" s="1">
        <v>-29.0</v>
      </c>
      <c r="C5" s="1">
        <v>-62.0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83</v>
      </c>
      <c r="B6" s="1">
        <v>0.0</v>
      </c>
      <c r="C6" s="1">
        <v>3.0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84</v>
      </c>
      <c r="B7" s="1">
        <v>0.0</v>
      </c>
      <c r="C7" s="1">
        <v>3.0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85</v>
      </c>
      <c r="B8" s="1">
        <v>-2.0</v>
      </c>
      <c r="C8" s="1">
        <v>0.0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86</v>
      </c>
      <c r="B9" s="1">
        <v>-16.0</v>
      </c>
      <c r="C9" s="1">
        <v>-1.0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87</v>
      </c>
      <c r="B10" s="1">
        <v>-29.0</v>
      </c>
      <c r="C10" s="1">
        <v>-60.0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88</v>
      </c>
      <c r="B11" s="1">
        <v>-29.0</v>
      </c>
      <c r="C11" s="1">
        <v>-60.0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89</v>
      </c>
      <c r="B12" s="1">
        <v>-29.0</v>
      </c>
      <c r="C12" s="1">
        <v>-60.0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90</v>
      </c>
      <c r="B13" s="1">
        <v>-29.0</v>
      </c>
      <c r="C13" s="1">
        <v>-60.0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1.0</v>
      </c>
      <c r="C14" s="1">
        <v>20.0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91</v>
      </c>
      <c r="B15" s="1">
        <v>-28.0</v>
      </c>
      <c r="C15" s="1">
        <v>-60.0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</v>
      </c>
      <c r="B16" s="1">
        <v>7.0</v>
      </c>
      <c r="C16" s="1">
        <v>8.0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93</v>
      </c>
      <c r="B17" s="1">
        <v>-35.0</v>
      </c>
      <c r="C17" s="1">
        <v>-69.0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94</v>
      </c>
      <c r="B18" s="1">
        <v>-35.0</v>
      </c>
      <c r="C18" s="1">
        <v>-69.0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96</v>
      </c>
      <c r="B20" s="1">
        <v>0.0</v>
      </c>
      <c r="C20" s="1" t="s">
        <v>97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98</v>
      </c>
      <c r="B21" s="1">
        <v>0.0</v>
      </c>
      <c r="C21" s="1" t="s">
        <v>97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</v>
      </c>
      <c r="B22" s="1">
        <v>0.0</v>
      </c>
      <c r="C22" s="1">
        <v>33.0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>
        <v>0.0</v>
      </c>
      <c r="C23" s="1" t="s">
        <v>97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</v>
      </c>
      <c r="B24" s="1">
        <v>0.0</v>
      </c>
      <c r="C24" s="1" t="s">
        <v>97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102</v>
      </c>
      <c r="B25" s="1">
        <v>0.0</v>
      </c>
      <c r="C25" s="1">
        <v>33.0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103</v>
      </c>
      <c r="B26" s="1">
        <v>0.0</v>
      </c>
      <c r="C26" s="1" t="s">
        <v>104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105</v>
      </c>
      <c r="B27" s="1">
        <v>0.0</v>
      </c>
      <c r="C27" s="1" t="s">
        <v>104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106</v>
      </c>
      <c r="B29" s="1">
        <v>-29.0</v>
      </c>
      <c r="C29" s="1">
        <v>-62.0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107</v>
      </c>
      <c r="B30" s="1">
        <v>-29.0</v>
      </c>
      <c r="C30" s="1">
        <v>-62.0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108</v>
      </c>
      <c r="B31" s="1">
        <v>-16.0</v>
      </c>
      <c r="C31" s="1">
        <v>-37.0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110</v>
      </c>
      <c r="B33" s="1">
        <v>3.0</v>
      </c>
      <c r="C33" s="1">
        <v>18.0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111</v>
      </c>
      <c r="B34" s="1">
        <v>25.0</v>
      </c>
      <c r="C34" s="1">
        <v>44.0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112</v>
      </c>
      <c r="B35" s="1">
        <v>0.0</v>
      </c>
      <c r="C35" s="1">
        <v>2.0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113</v>
      </c>
      <c r="B36" s="1">
        <v>36.0</v>
      </c>
      <c r="C36" s="1">
        <v>6.0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114</v>
      </c>
      <c r="B37" s="1">
        <v>36.0</v>
      </c>
      <c r="C37" s="1">
        <v>9.0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0.0</v>
      </c>
      <c r="C3" s="1" t="s">
        <v>117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0.0</v>
      </c>
      <c r="C4" s="1" t="s">
        <v>119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</v>
      </c>
      <c r="B5" s="1">
        <v>0.0</v>
      </c>
      <c r="C5" s="1" t="s">
        <v>121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0.0</v>
      </c>
      <c r="C6" s="1" t="s">
        <v>123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 t="s">
        <v>126</v>
      </c>
      <c r="C8" s="1" t="s">
        <v>127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 t="s">
        <v>129</v>
      </c>
      <c r="C9" s="1" t="s">
        <v>130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</v>
      </c>
      <c r="B10" s="1" t="s">
        <v>132</v>
      </c>
      <c r="C10" s="1" t="s">
        <v>133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 t="s">
        <v>136</v>
      </c>
      <c r="C12" s="1">
        <v>0.0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 t="s">
        <v>138</v>
      </c>
      <c r="C13" s="1">
        <v>0.0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 t="s">
        <v>140</v>
      </c>
      <c r="C14" s="1" t="s">
        <v>141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0.0</v>
      </c>
      <c r="C16" s="1" t="s">
        <v>144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0.0</v>
      </c>
      <c r="C17" s="1" t="s">
        <v>144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0.0</v>
      </c>
      <c r="C18" s="1" t="s">
        <v>147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0.0</v>
      </c>
      <c r="C19" s="1" t="s">
        <v>149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0.0</v>
      </c>
      <c r="C20" s="1" t="s">
        <v>151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0.0</v>
      </c>
      <c r="C21" s="1" t="s">
        <v>153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0.0</v>
      </c>
      <c r="C22" s="1">
        <v>0.0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0.0</v>
      </c>
      <c r="C23" s="1" t="s">
        <v>156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0.0</v>
      </c>
      <c r="C24" s="1" t="s">
        <v>156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0.0</v>
      </c>
      <c r="C25" s="1">
        <v>0.0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159</v>
      </c>
      <c r="C1" s="1" t="s">
        <v>160</v>
      </c>
      <c r="D1" s="1" t="s">
        <v>161</v>
      </c>
      <c r="E1" s="1" t="s">
        <v>162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163</v>
      </c>
      <c r="B2" s="1" t="s">
        <v>164</v>
      </c>
      <c r="C2" s="1" t="s">
        <v>165</v>
      </c>
      <c r="D2" s="1" t="s">
        <v>165</v>
      </c>
      <c r="E2" s="1" t="s">
        <v>166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167</v>
      </c>
      <c r="B3" s="1" t="s">
        <v>166</v>
      </c>
      <c r="C3" s="1" t="s">
        <v>168</v>
      </c>
      <c r="D3" s="1" t="s">
        <v>169</v>
      </c>
      <c r="E3" s="1" t="s">
        <v>166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170</v>
      </c>
      <c r="B4" s="1" t="s">
        <v>164</v>
      </c>
      <c r="C4" s="1" t="s">
        <v>165</v>
      </c>
      <c r="D4" s="1" t="s">
        <v>171</v>
      </c>
      <c r="E4" s="1" t="s">
        <v>165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167</v>
      </c>
      <c r="B5" s="1" t="s">
        <v>166</v>
      </c>
      <c r="C5" s="1" t="s">
        <v>168</v>
      </c>
      <c r="D5" s="1" t="s">
        <v>172</v>
      </c>
      <c r="E5" s="1" t="s">
        <v>173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174</v>
      </c>
      <c r="B6" s="1" t="s">
        <v>175</v>
      </c>
      <c r="C6" s="1" t="s">
        <v>176</v>
      </c>
      <c r="D6" s="1" t="s">
        <v>177</v>
      </c>
      <c r="E6" s="1" t="s">
        <v>178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179</v>
      </c>
      <c r="B7" s="1" t="s">
        <v>166</v>
      </c>
      <c r="C7" s="1" t="s">
        <v>166</v>
      </c>
      <c r="D7" s="1" t="s">
        <v>166</v>
      </c>
      <c r="E7" s="1" t="s">
        <v>166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180</v>
      </c>
      <c r="B8" s="1" t="s">
        <v>166</v>
      </c>
      <c r="C8" s="1" t="s">
        <v>181</v>
      </c>
      <c r="D8" s="1" t="s">
        <v>182</v>
      </c>
      <c r="E8" s="1" t="s">
        <v>183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184</v>
      </c>
      <c r="B9" s="1" t="s">
        <v>166</v>
      </c>
      <c r="C9" s="1" t="s">
        <v>166</v>
      </c>
      <c r="D9" s="1" t="s">
        <v>166</v>
      </c>
      <c r="E9" s="1" t="s">
        <v>185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186</v>
      </c>
      <c r="B10" s="1" t="s">
        <v>166</v>
      </c>
      <c r="C10" s="1" t="s">
        <v>166</v>
      </c>
      <c r="D10" s="1" t="s">
        <v>166</v>
      </c>
      <c r="E10" s="1" t="s">
        <v>185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187</v>
      </c>
      <c r="B11" s="1" t="s">
        <v>166</v>
      </c>
      <c r="C11" s="1" t="s">
        <v>166</v>
      </c>
      <c r="D11" s="1" t="s">
        <v>166</v>
      </c>
      <c r="E11" s="1" t="s">
        <v>166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188</v>
      </c>
      <c r="B12" s="1" t="s">
        <v>189</v>
      </c>
      <c r="C12" s="1" t="s">
        <v>190</v>
      </c>
      <c r="D12" s="1" t="s">
        <v>191</v>
      </c>
      <c r="E12" s="1" t="s">
        <v>192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193</v>
      </c>
      <c r="B13" s="1" t="s">
        <v>189</v>
      </c>
      <c r="C13" s="1" t="s">
        <v>194</v>
      </c>
      <c r="D13" s="1" t="s">
        <v>195</v>
      </c>
      <c r="E13" s="1" t="s">
        <v>196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197</v>
      </c>
      <c r="B14" s="1" t="s">
        <v>198</v>
      </c>
      <c r="C14" s="1" t="s">
        <v>199</v>
      </c>
      <c r="D14" s="1" t="s">
        <v>200</v>
      </c>
      <c r="E14" s="1" t="s">
        <v>201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202</v>
      </c>
      <c r="B15" s="1" t="s">
        <v>166</v>
      </c>
      <c r="C15" s="1" t="s">
        <v>166</v>
      </c>
      <c r="D15" s="1" t="s">
        <v>166</v>
      </c>
      <c r="E15" s="1" t="s">
        <v>166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203</v>
      </c>
      <c r="B16" s="1" t="s">
        <v>166</v>
      </c>
      <c r="C16" s="1" t="s">
        <v>166</v>
      </c>
      <c r="D16" s="1" t="s">
        <v>166</v>
      </c>
      <c r="E16" s="1" t="s">
        <v>166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204</v>
      </c>
      <c r="B17" s="1" t="s">
        <v>97</v>
      </c>
      <c r="C17" s="1" t="s">
        <v>205</v>
      </c>
      <c r="D17" s="1" t="s">
        <v>133</v>
      </c>
      <c r="E17" s="1" t="s">
        <v>206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207</v>
      </c>
      <c r="B18" s="1" t="s">
        <v>166</v>
      </c>
      <c r="C18" s="1" t="s">
        <v>166</v>
      </c>
      <c r="D18" s="1" t="s">
        <v>166</v>
      </c>
      <c r="E18" s="1" t="s">
        <v>166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208</v>
      </c>
      <c r="B19" s="1" t="s">
        <v>166</v>
      </c>
      <c r="C19" s="1" t="s">
        <v>166</v>
      </c>
      <c r="D19" s="1" t="s">
        <v>166</v>
      </c>
      <c r="E19" s="1" t="s">
        <v>209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210</v>
      </c>
      <c r="B20" s="1" t="s">
        <v>166</v>
      </c>
      <c r="C20" s="1" t="s">
        <v>166</v>
      </c>
      <c r="D20" s="1" t="s">
        <v>166</v>
      </c>
      <c r="E20" s="1" t="s">
        <v>166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211</v>
      </c>
      <c r="B21" s="1" t="s">
        <v>212</v>
      </c>
      <c r="C21" s="1" t="s">
        <v>213</v>
      </c>
      <c r="D21" s="1" t="s">
        <v>214</v>
      </c>
      <c r="E21" s="1" t="s">
        <v>215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216</v>
      </c>
      <c r="B22" s="1" t="s">
        <v>217</v>
      </c>
      <c r="C22" s="1" t="s">
        <v>218</v>
      </c>
      <c r="D22" s="1" t="s">
        <v>219</v>
      </c>
      <c r="E22" s="1" t="s">
        <v>220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 t="s">
        <v>166</v>
      </c>
      <c r="C23" s="1" t="s">
        <v>166</v>
      </c>
      <c r="D23" s="1" t="s">
        <v>221</v>
      </c>
      <c r="E23" s="1" t="s">
        <v>166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222</v>
      </c>
      <c r="B24" s="1" t="s">
        <v>223</v>
      </c>
      <c r="C24" s="1" t="s">
        <v>224</v>
      </c>
      <c r="D24" s="1" t="s">
        <v>224</v>
      </c>
      <c r="E24" s="1" t="s">
        <v>224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225</v>
      </c>
      <c r="B25" s="1" t="s">
        <v>226</v>
      </c>
      <c r="C25" s="1" t="s">
        <v>227</v>
      </c>
      <c r="D25" s="1" t="s">
        <v>227</v>
      </c>
      <c r="E25" s="1" t="s">
        <v>166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228</v>
      </c>
      <c r="B26" s="1" t="s">
        <v>229</v>
      </c>
      <c r="C26" s="1" t="s">
        <v>166</v>
      </c>
      <c r="D26" s="1" t="s">
        <v>166</v>
      </c>
      <c r="E26" s="1" t="s">
        <v>166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230</v>
      </c>
      <c r="B2" s="1" t="s">
        <v>231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232</v>
      </c>
      <c r="B3" s="1" t="s">
        <v>233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234</v>
      </c>
      <c r="B4" s="1" t="s">
        <v>235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236</v>
      </c>
      <c r="B5" s="1" t="s">
        <v>237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238</v>
      </c>
      <c r="B6" s="1" t="s">
        <v>239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240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241</v>
      </c>
      <c r="B8" s="1" t="s">
        <v>242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243</v>
      </c>
      <c r="B9" s="4" t="s">
        <v>244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245</v>
      </c>
      <c r="B10" s="1" t="s">
        <v>246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247</v>
      </c>
      <c r="B11" s="1" t="s">
        <v>248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249</v>
      </c>
      <c r="B12" s="1" t="s">
        <v>246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250</v>
      </c>
      <c r="B13" s="1" t="s">
        <v>251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252</v>
      </c>
      <c r="B14" s="1" t="s">
        <v>253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254</v>
      </c>
      <c r="B15" s="1" t="s">
        <v>251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255</v>
      </c>
      <c r="B16" s="1" t="s">
        <v>256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257</v>
      </c>
      <c r="B17" s="1">
        <v>14.0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258</v>
      </c>
      <c r="B18" s="1" t="s">
        <v>259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260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261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262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263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264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265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266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267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268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269</v>
      </c>
      <c r="B28" s="1">
        <v>2.41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270</v>
      </c>
      <c r="B29" s="1">
        <v>2.4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271</v>
      </c>
      <c r="B30" s="1">
        <v>2.16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272</v>
      </c>
      <c r="B31" s="1">
        <v>2.42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273</v>
      </c>
      <c r="B32" s="1">
        <v>2.41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274</v>
      </c>
      <c r="B33" s="1">
        <v>2.4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275</v>
      </c>
      <c r="B34" s="1">
        <v>2.16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276</v>
      </c>
      <c r="B35" s="1">
        <v>2.42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277</v>
      </c>
      <c r="B36" s="1">
        <v>0.135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278</v>
      </c>
      <c r="B37" s="1">
        <v>-2.9256756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279</v>
      </c>
      <c r="B38" s="1">
        <v>321647.0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280</v>
      </c>
      <c r="B39" s="1">
        <v>321647.0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281</v>
      </c>
      <c r="B40" s="1">
        <v>465585.0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282</v>
      </c>
      <c r="B41" s="1">
        <v>574540.0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283</v>
      </c>
      <c r="B42" s="1">
        <v>574540.0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284</v>
      </c>
      <c r="B43" s="1">
        <v>1.41360432E8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285</v>
      </c>
      <c r="B44" s="1">
        <v>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286</v>
      </c>
      <c r="B45" s="1">
        <v>6.35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287</v>
      </c>
      <c r="B46" s="1">
        <v>3.1395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288</v>
      </c>
      <c r="B47" s="1">
        <v>3.727275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289</v>
      </c>
      <c r="B48" s="1" t="s">
        <v>290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291</v>
      </c>
      <c r="B49" s="1">
        <v>-2.9079508E7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292</v>
      </c>
      <c r="B50" s="1">
        <v>3.0401973E7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293</v>
      </c>
      <c r="B51" s="1">
        <v>6.52935E7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294</v>
      </c>
      <c r="B52" s="1">
        <v>5012344.0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295</v>
      </c>
      <c r="B53" s="1">
        <v>4956033.0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296</v>
      </c>
      <c r="B54" s="1">
        <v>1.7316288E9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297</v>
      </c>
      <c r="B55" s="1">
        <v>1.734048E9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298</v>
      </c>
      <c r="B56" s="1">
        <v>0.076799996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299</v>
      </c>
      <c r="B57" s="1">
        <v>0.2732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300</v>
      </c>
      <c r="B58" s="1">
        <v>0.58012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301</v>
      </c>
      <c r="B59" s="1">
        <v>10.95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302</v>
      </c>
      <c r="B60" s="1">
        <v>0.0926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303</v>
      </c>
      <c r="B61" s="1">
        <v>6.52935E7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304</v>
      </c>
      <c r="B62" s="1">
        <v>2.344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305</v>
      </c>
      <c r="B63" s="1">
        <v>0.92363477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306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307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308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309</v>
      </c>
      <c r="B67" s="1">
        <v>-4.2616E7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310</v>
      </c>
      <c r="B68" s="1">
        <v>-0.39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311</v>
      </c>
      <c r="B69" s="1">
        <v>-0.74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312</v>
      </c>
      <c r="B70" s="1">
        <v>-0.44910944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313</v>
      </c>
      <c r="B71" s="1">
        <v>0.23806548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314</v>
      </c>
      <c r="B72" s="1" t="s">
        <v>315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316</v>
      </c>
      <c r="B73" s="1" t="s">
        <v>317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318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319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320</v>
      </c>
      <c r="B76" s="1" t="s">
        <v>321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322</v>
      </c>
      <c r="B77" s="1" t="s">
        <v>321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323</v>
      </c>
      <c r="B78" s="1">
        <v>1.6794054E9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324</v>
      </c>
      <c r="B79" s="1" t="s">
        <v>325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326</v>
      </c>
      <c r="B80" s="1" t="s">
        <v>327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328</v>
      </c>
      <c r="B81" s="1" t="s">
        <v>329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330</v>
      </c>
      <c r="B82" s="1" t="s">
        <v>331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332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333</v>
      </c>
      <c r="B84" s="1">
        <v>2.165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334</v>
      </c>
      <c r="B85" s="1">
        <v>26.0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335</v>
      </c>
      <c r="B86" s="1">
        <v>5.0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336</v>
      </c>
      <c r="B87" s="1">
        <v>14.28571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337</v>
      </c>
      <c r="B88" s="1">
        <v>12.0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338</v>
      </c>
      <c r="B89" s="1" t="s">
        <v>339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340</v>
      </c>
      <c r="B90" s="1">
        <v>7.0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341</v>
      </c>
      <c r="B91" s="1">
        <v>1.88220992E8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342</v>
      </c>
      <c r="B92" s="1">
        <v>2.883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343</v>
      </c>
      <c r="B93" s="1">
        <v>10.317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344</v>
      </c>
      <c r="B94" s="1">
        <v>10.358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345</v>
      </c>
      <c r="B95" s="1">
        <v>-0.21404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346</v>
      </c>
      <c r="B96" s="1">
        <v>-0.36848998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347</v>
      </c>
      <c r="B97" s="1">
        <v>-1.88675E7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348</v>
      </c>
      <c r="B98" s="1">
        <v>-2.1305E7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349</v>
      </c>
      <c r="B99" s="1" t="s">
        <v>290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350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5">
        <v>2031.0</v>
      </c>
      <c r="L2" s="5">
        <v>2032.0</v>
      </c>
      <c r="M2" s="5">
        <v>2033.0</v>
      </c>
      <c r="N2" s="5">
        <v>2034.0</v>
      </c>
      <c r="O2" s="5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38</v>
      </c>
      <c r="B3" s="1">
        <v>0.0</v>
      </c>
      <c r="C3" s="1">
        <v>-25.0</v>
      </c>
      <c r="D3" s="1">
        <f>IF(C3*FORECAST(D2,B3:C3,B2:C2)&gt;0,FORECAST(D2,B3:C3,B2:C2),C3)*$X$1</f>
        <v>-50</v>
      </c>
      <c r="E3" s="1">
        <f>IF(D3*FORECAST(E2,B3:D3,B2:D2)&gt;0,FORECAST(E2,B3:D3,B2:D2),D3)*$X$1</f>
        <v>-75</v>
      </c>
      <c r="F3" s="1">
        <f>IF(E3*FORECAST(F2,B3:E3,B2:E2)&gt;0,FORECAST(F2,B3:E3,B2:E2),E3)*$X$1</f>
        <v>-100</v>
      </c>
      <c r="G3" s="1">
        <f>IF(F3*FORECAST(G2,B3:F3,B2:F2)&gt;0,FORECAST(G2,B3:F3,B2:F2),F3)*$X$1</f>
        <v>-125</v>
      </c>
      <c r="H3" s="1">
        <f>IF(G3*FORECAST(H2,B3:G3,B2:G2)&gt;0,FORECAST(H2,B3:G3,B2:G2),G3)*$X$1</f>
        <v>-150</v>
      </c>
      <c r="I3" s="1">
        <f>IF(H3*FORECAST(I2,B3:H3,B2:H2)&gt;0,FORECAST(I2,B3:H3,B2:H2),H3)*$X$1</f>
        <v>-175</v>
      </c>
      <c r="J3" s="1">
        <f>IF(I3*FORECAST(J2,B3:I3,B2:I2)&gt;0,FORECAST(J2,B3:I3,B2:I2),I3)*$X$1</f>
        <v>-200</v>
      </c>
      <c r="K3" s="5">
        <f>IF(J3*FORECAST(K2,B3:J3,B2:J2)&gt;0,FORECAST(K2,B3:J3,B2:J2),J3)*$X$1</f>
        <v>-225</v>
      </c>
      <c r="L3" s="5">
        <f>IF(K3*FORECAST(L2,B3:K3,B2:K2)&gt;0,FORECAST(L2,B3:K3,B2:K2),K3)*$X$1</f>
        <v>-250</v>
      </c>
      <c r="M3" s="5">
        <f>IF(L3*FORECAST(M2,B3:L3,B2:L2)&gt;0,FORECAST(M2,B3:L3,B2:L2),L3)*$X$1</f>
        <v>-275</v>
      </c>
      <c r="N3" s="5">
        <f>IF(M3*FORECAST(N2,B3:M3,B2:M2)&gt;0,FORECAST(N2,B3:M3,B2:M2),M3)*$X$1</f>
        <v>-300</v>
      </c>
      <c r="O3" s="5">
        <f>IF(N3*FORECAST(O2,B3:N3,B2:N2)&gt;0,FORECAST(O2,B3:N3,B2:N2),N3)*$X$1</f>
        <v>-325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6.0</v>
      </c>
      <c r="C4" s="1">
        <v>-99.0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351</v>
      </c>
      <c r="B5" s="1">
        <v>0.0</v>
      </c>
      <c r="C5" s="1">
        <v>33.0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352</v>
      </c>
      <c r="L7" s="1">
        <f>IF(O3*FORECAST(O2,B3:O3,B2:O2)&gt;0,FORECAST(O2,B3:O3,B2:O2),N3)*$X$1 * (1+0.02)/(0.0868-0.02)</f>
        <v>-4962.57485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353</v>
      </c>
      <c r="L8" s="6">
        <f t="array" ref="L8">NPV(0.0868,E3:O3)</f>
        <v>-1240.071294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354</v>
      </c>
      <c r="L9" s="6">
        <f t="array" ref="L9">NPV(0.0868,E16:O16)</f>
        <v>-1986.374554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355</v>
      </c>
      <c r="L10" s="6">
        <f>L8 + L9</f>
        <v>-3226.445848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-99.0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356</v>
      </c>
      <c r="L12" s="6">
        <f>L10 - L11</f>
        <v>-3127.445848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357</v>
      </c>
      <c r="L13" s="1">
        <v>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-94.77108629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5">
        <v>0.0</v>
      </c>
      <c r="M16" s="5">
        <v>0.0</v>
      </c>
      <c r="N16" s="5">
        <v>0.0</v>
      </c>
      <c r="O16" s="5">
        <f>IF(O3*FORECAST(O2,B3:O3,B2:O2)&gt;0,FORECAST(O2,B3:O3,B2:O2),N3)*$X$1 * (1+0.02)/(0.0868-0.02)</f>
        <v>-4962.57485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5">
        <v>2031.0</v>
      </c>
      <c r="L2" s="5">
        <v>2032.0</v>
      </c>
      <c r="M2" s="5">
        <v>2033.0</v>
      </c>
      <c r="N2" s="5">
        <v>2034.0</v>
      </c>
      <c r="O2" s="5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-29.0</v>
      </c>
      <c r="C3" s="1">
        <v>-60.0</v>
      </c>
      <c r="D3" s="1">
        <f>IF(C3*FORECAST(D2,B3:C3,B2:C2)&gt;0,FORECAST(D2,B3:C3,B2:C2),C3)*$X$1</f>
        <v>-91</v>
      </c>
      <c r="E3" s="1">
        <f>IF(D3*FORECAST(E2,B3:D3,B2:D2)&gt;0,FORECAST(E2,B3:D3,B2:D2),D3)*$X$1</f>
        <v>-122</v>
      </c>
      <c r="F3" s="1">
        <f>IF(E3*FORECAST(F2,B3:E3,B2:E2)&gt;0,FORECAST(F2,B3:E3,B2:E2),E3)*$X$1</f>
        <v>-153</v>
      </c>
      <c r="G3" s="1">
        <f>IF(F3*FORECAST(G2,B3:F3,B2:F2)&gt;0,FORECAST(G2,B3:F3,B2:F2),F3)*$X$1</f>
        <v>-184</v>
      </c>
      <c r="H3" s="1">
        <f>IF(G3*FORECAST(H2,B3:G3,B2:G2)&gt;0,FORECAST(H2,B3:G3,B2:G2),G3)*$X$1</f>
        <v>-215</v>
      </c>
      <c r="I3" s="1">
        <f>IF(H3*FORECAST(I2,B3:H3,B2:H2)&gt;0,FORECAST(I2,B3:H3,B2:H2),H3)*$X$1</f>
        <v>-246</v>
      </c>
      <c r="J3" s="1">
        <f>IF(I3*FORECAST(J2,B3:I3,B2:I2)&gt;0,FORECAST(J2,B3:I3,B2:I2),I3)*$X$1</f>
        <v>-277</v>
      </c>
      <c r="K3" s="5">
        <f>IF(J3*FORECAST(K2,B3:J3,B2:J2)&gt;0,FORECAST(K2,B3:J3,B2:J2),J3)*$X$1</f>
        <v>-308</v>
      </c>
      <c r="L3" s="5">
        <f>IF(K3*FORECAST(L2,B3:K3,B2:K2)&gt;0,FORECAST(L2,B3:K3,B2:K2),K3)*$X$1</f>
        <v>-339</v>
      </c>
      <c r="M3" s="5">
        <f>IF(L3*FORECAST(M2,B3:L3,B2:L2)&gt;0,FORECAST(M2,B3:L3,B2:L2),L3)*$X$1</f>
        <v>-370</v>
      </c>
      <c r="N3" s="5">
        <f>IF(M3*FORECAST(N2,B3:M3,B2:M2)&gt;0,FORECAST(N2,B3:M3,B2:M2),M3)*$X$1</f>
        <v>-401</v>
      </c>
      <c r="O3" s="5">
        <f>IF(N3*FORECAST(O2,B3:N3,B2:N2)&gt;0,FORECAST(O2,B3:N3,B2:N2),N3)*$X$1</f>
        <v>-432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6.0</v>
      </c>
      <c r="C4" s="1">
        <v>-99.0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351</v>
      </c>
      <c r="B5" s="1">
        <v>0.0</v>
      </c>
      <c r="C5" s="1">
        <v>33.0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352</v>
      </c>
      <c r="L7" s="1">
        <f>IF(O3*FORECAST(O2,B3:O3,B2:O2)&gt;0,FORECAST(O2,B3:O3,B2:O2),N3)*$X$1 * (1+0.02)/(0.0868-0.02)</f>
        <v>-6596.407186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353</v>
      </c>
      <c r="L8" s="6">
        <f t="array" ref="L8">NPV(0.0868,E3:O3)</f>
        <v>-1738.058709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354</v>
      </c>
      <c r="L9" s="6">
        <f t="array" ref="L9">NPV(0.0868,E16:O16)</f>
        <v>-2640.350176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355</v>
      </c>
      <c r="L10" s="6">
        <f>L8 + L9</f>
        <v>-4378.408885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-99.0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356</v>
      </c>
      <c r="L12" s="6">
        <f>L10 - L11</f>
        <v>-4279.408885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357</v>
      </c>
      <c r="L13" s="1">
        <v>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-129.6790571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5">
        <v>0.0</v>
      </c>
      <c r="M16" s="5">
        <v>0.0</v>
      </c>
      <c r="N16" s="5">
        <v>0.0</v>
      </c>
      <c r="O16" s="5">
        <f>IF(O3*FORECAST(O2,B3:O3,B2:O2)&gt;0,FORECAST(O2,B3:O3,B2:O2),N3)*$X$1 * (1+0.02)/(0.0868-0.02)</f>
        <v>-6596.407186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