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<sst xmlns="http://schemas.openxmlformats.org/spreadsheetml/2006/main" count="602" uniqueCount="539">
  <si>
    <t>ticker</t>
  </si>
  <si>
    <t>WBTN</t>
  </si>
  <si>
    <t>nombre</t>
  </si>
  <si>
    <t>WEBTOON ENTERTAINMENT INC</t>
  </si>
  <si>
    <t>empresa</t>
  </si>
  <si>
    <t>Internet Services</t>
  </si>
  <si>
    <t>Open</t>
  </si>
  <si>
    <t>Target Price</t>
  </si>
  <si>
    <t>Upside</t>
  </si>
  <si>
    <t>140.25%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</si>
  <si>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</si>
  <si>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</si>
  <si>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</si>
  <si>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</si>
  <si>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</si>
  <si>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</si>
  <si>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</si>
  <si>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</si>
  <si>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</si>
  <si>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</si>
  <si>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</si>
  <si>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</si>
  <si>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</si>
  <si>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Asset Writedown &amp; Restructuring Costs</t>
  </si>
  <si>
    <t>(Income) Loss On Equity Investments -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</si>
  <si>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</si>
  <si>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</si>
  <si>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</si>
  <si>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</si>
  <si>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</si>
  <si>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</si>
  <si>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</si>
  <si>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</si>
  <si>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</si>
  <si>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</si>
  <si>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</si>
  <si>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</si>
  <si>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</si>
  <si>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</si>
  <si>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</si>
  <si>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</si>
  <si>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</si>
  <si>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</si>
  <si>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</si>
  <si>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</si>
  <si>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</si>
  <si>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</si>
  <si>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</si>
  <si>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</si>
  <si>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</si>
  <si>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</si>
  <si>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</si>
  <si>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</si>
  <si>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</si>
  <si>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</si>
  <si>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</si>
  <si>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</si>
  <si>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</si>
  <si>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</si>
  <si>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</si>
  <si>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</si>
  <si>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</si>
  <si>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</si>
  <si>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</si>
  <si>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</si>
  <si>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</si>
  <si>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</si>
  <si>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</si>
  <si>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</si>
  <si>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</si>
  <si>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</si>
  <si>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</si>
  <si>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</si>
  <si>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</si>
  <si>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</si>
  <si>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</si>
  <si>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</si>
  <si>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</si>
  <si>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</si>
  <si>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</si>
  <si>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</si>
  <si>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</si>
  <si>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</si>
  <si>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</si>
  <si>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</si>
  <si>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</si>
  <si>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</si>
  <si>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</si>
  <si>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</si>
  <si>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</si>
  <si>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</si>
  <si>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</si>
  <si>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</si>
  <si>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</si>
  <si>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</si>
  <si>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</si>
  <si>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</si>
  <si>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</si>
  <si>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</si>
  <si>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</si>
  <si>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</si>
  <si>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</si>
  <si>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</si>
  <si>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</si>
  <si>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</si>
  <si>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</si>
  <si>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14.25</t>
  </si>
  <si>
    <t>11.41</t>
  </si>
  <si>
    <t>Tangible Book Value</t>
  </si>
  <si>
    <t>Tangible Book Value Per Share</t>
  </si>
  <si>
    <t>2.53</t>
  </si>
  <si>
    <t>2.29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</si>
  <si>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</si>
  <si>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</si>
  <si>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</si>
  <si>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</si>
  <si>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</si>
  <si>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</si>
  <si>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</si>
  <si>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</si>
  <si>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</si>
  <si>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</si>
  <si>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</si>
  <si>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</si>
  <si>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</si>
  <si>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</si>
  <si>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</si>
  <si>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</si>
  <si>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</si>
  <si>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</si>
  <si>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</si>
  <si>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</si>
  <si>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</si>
  <si>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</si>
  <si>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</si>
  <si>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</si>
  <si>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</si>
  <si>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</si>
  <si>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</si>
  <si>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</si>
  <si>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</si>
  <si>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</si>
  <si>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</si>
  <si>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</si>
  <si>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</si>
  <si>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</si>
  <si>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</si>
  <si>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</si>
  <si>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</si>
  <si>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</si>
  <si>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</si>
  <si>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-1.22</t>
  </si>
  <si>
    <t>-1.06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</si>
  <si>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</si>
  <si>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</si>
  <si>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</si>
  <si>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</si>
  <si>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</si>
  <si>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</si>
  <si>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-0.67</t>
  </si>
  <si>
    <t>-0.01</t>
  </si>
  <si>
    <t>Normalized Diluted EPS</t>
  </si>
  <si>
    <t>EBITDA</t>
  </si>
  <si>
    <t>EBITA</t>
  </si>
  <si>
    <t>EBIT</t>
  </si>
  <si>
    <t>EBITDAR</t>
  </si>
  <si>
    <t>Effective Tax Rate - (Ratio)</t>
  </si>
  <si>
    <t>-12.16</t>
  </si>
  <si>
    <t>-9.04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</si>
  <si>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</si>
  <si>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</si>
  <si>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</si>
  <si>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</si>
  <si>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</si>
  <si>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</si>
  <si>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</si>
  <si>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</si>
  <si>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</si>
  <si>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</si>
  <si>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</si>
  <si>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</si>
  <si>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</si>
  <si>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</si>
  <si>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</si>
  <si>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</si>
  <si>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</si>
  <si>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</si>
  <si>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</si>
  <si>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</si>
  <si>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</si>
  <si>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</si>
  <si>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-0.91</t>
  </si>
  <si>
    <t>Return on Total Capital</t>
  </si>
  <si>
    <t>-1.17</t>
  </si>
  <si>
    <t>Return On Equity %</t>
  </si>
  <si>
    <t>-10.11</t>
  </si>
  <si>
    <t>Return on Common Equity</t>
  </si>
  <si>
    <t>-8.83</t>
  </si>
  <si>
    <t>Margin Analysis</t>
  </si>
  <si>
    <t>Gross Profit Margin %</t>
  </si>
  <si>
    <t>25.29</t>
  </si>
  <si>
    <t>23.04</t>
  </si>
  <si>
    <t>SG&amp;A Margin</t>
  </si>
  <si>
    <t>35.82</t>
  </si>
  <si>
    <t>25.19</t>
  </si>
  <si>
    <t>EBITDA Margin %</t>
  </si>
  <si>
    <t>-7.48</t>
  </si>
  <si>
    <t>0.64</t>
  </si>
  <si>
    <t>EBITA Margin %</t>
  </si>
  <si>
    <t>-7.78</t>
  </si>
  <si>
    <t>0.34</t>
  </si>
  <si>
    <t>EBIT Margin %</t>
  </si>
  <si>
    <t>-10.53</t>
  </si>
  <si>
    <t>-2.15</t>
  </si>
  <si>
    <t>Income From Continuing Operations Margin %</t>
  </si>
  <si>
    <t>-12.28</t>
  </si>
  <si>
    <t>-11.28</t>
  </si>
  <si>
    <t>Net Income Margin %</t>
  </si>
  <si>
    <t>-12.03</t>
  </si>
  <si>
    <t>-9.08</t>
  </si>
  <si>
    <t>Net Avail. For Common Margin %</t>
  </si>
  <si>
    <t>-9.06</t>
  </si>
  <si>
    <t>Normalized Net Income Margin</t>
  </si>
  <si>
    <t>-6.57</t>
  </si>
  <si>
    <t>-0.07</t>
  </si>
  <si>
    <t>Levered Free Cash Flow Margin</t>
  </si>
  <si>
    <t>1.6</t>
  </si>
  <si>
    <t>Unlevered Free Cash Flow Margin</t>
  </si>
  <si>
    <t>1.61</t>
  </si>
  <si>
    <t>Asset Turnover</t>
  </si>
  <si>
    <t>0.68</t>
  </si>
  <si>
    <t>Fixed Assets Turnover</t>
  </si>
  <si>
    <t>24.13</t>
  </si>
  <si>
    <t>Receivables Turnover (Average Receivables)</t>
  </si>
  <si>
    <t>14.67</t>
  </si>
  <si>
    <t>Inventory Turnover (Average Inventory)</t>
  </si>
  <si>
    <t>174.23</t>
  </si>
  <si>
    <t>Short Term Liquidity</t>
  </si>
  <si>
    <t>Current Ratio</t>
  </si>
  <si>
    <t>1.65</t>
  </si>
  <si>
    <t>1.56</t>
  </si>
  <si>
    <t>Quick Ratio</t>
  </si>
  <si>
    <t>1.46</t>
  </si>
  <si>
    <t>1.32</t>
  </si>
  <si>
    <t>Operating Cash Flow to Current Liabilities</t>
  </si>
  <si>
    <t>-0.42</t>
  </si>
  <si>
    <t>0.08</t>
  </si>
  <si>
    <t>Days Sales Outstanding (Average Receivables)</t>
  </si>
  <si>
    <t>24.89</t>
  </si>
  <si>
    <t>Days Outstanding Inventory (Average Inventory)</t>
  </si>
  <si>
    <t>2.09</t>
  </si>
  <si>
    <t>Average Days Payable Outstanding</t>
  </si>
  <si>
    <t>51.64</t>
  </si>
  <si>
    <t>Cash Conversion Cycle (Average Days)</t>
  </si>
  <si>
    <t>-24.65</t>
  </si>
  <si>
    <t>Long Term Solvency</t>
  </si>
  <si>
    <t>Total Debt/Equity</t>
  </si>
  <si>
    <t>3.53</t>
  </si>
  <si>
    <t>2.48</t>
  </si>
  <si>
    <t>Total Debt / Total Capital</t>
  </si>
  <si>
    <t>3.41</t>
  </si>
  <si>
    <t>2.42</t>
  </si>
  <si>
    <t>LT Debt/Equity</t>
  </si>
  <si>
    <t>2.02</t>
  </si>
  <si>
    <t>1.43</t>
  </si>
  <si>
    <t>Long-Term Debt / Total Capital</t>
  </si>
  <si>
    <t>1.95</t>
  </si>
  <si>
    <t>1.39</t>
  </si>
  <si>
    <t>Total Liabilities / Total Assets</t>
  </si>
  <si>
    <t>24.15</t>
  </si>
  <si>
    <t>EBIT / Interest Expense</t>
  </si>
  <si>
    <t>-134.62</t>
  </si>
  <si>
    <t>-349.3</t>
  </si>
  <si>
    <t>EBITDA / Interest Expense</t>
  </si>
  <si>
    <t>-80.9</t>
  </si>
  <si>
    <t>264.33</t>
  </si>
  <si>
    <t>(EBITDA - Capex) / Interest Expense</t>
  </si>
  <si>
    <t>-84.1</t>
  </si>
  <si>
    <t>135.23</t>
  </si>
  <si>
    <t>Total Debt / EBITDA</t>
  </si>
  <si>
    <t>-0.78</t>
  </si>
  <si>
    <t>Net Debt / EBITDA</t>
  </si>
  <si>
    <t>3.31</t>
  </si>
  <si>
    <t>Total Debt / (EBITDA - Capex)</t>
  </si>
  <si>
    <t>-0.75</t>
  </si>
  <si>
    <t>3.13</t>
  </si>
  <si>
    <t>Net Debt / (EBITDA - Capex)</t>
  </si>
  <si>
    <t>3.19</t>
  </si>
  <si>
    <t>-19.76</t>
  </si>
  <si>
    <t>Growth Over Prior Year</t>
  </si>
  <si>
    <t>Total Revenues, 1 Yr. Growth %</t>
  </si>
  <si>
    <t>18.84</t>
  </si>
  <si>
    <t>Gross Profit, 1 Yr. Growth %</t>
  </si>
  <si>
    <t>8.23</t>
  </si>
  <si>
    <t>EBITDA, 1 Yr. Growth %</t>
  </si>
  <si>
    <t>-111.43</t>
  </si>
  <si>
    <t>EBITA, 1 Yr. Growth %</t>
  </si>
  <si>
    <t>-105.83</t>
  </si>
  <si>
    <t>EBIT, 1 Yr. Growth %</t>
  </si>
  <si>
    <t>-73.75</t>
  </si>
  <si>
    <t>Earnings From Cont. Operations, 1 Yr. Growth %</t>
  </si>
  <si>
    <t>9.23</t>
  </si>
  <si>
    <t>Net Income, 1 Yr. Growth %</t>
  </si>
  <si>
    <t>-10.33</t>
  </si>
  <si>
    <t>Normalized Net Income, 1 Yr. Growth %</t>
  </si>
  <si>
    <t>-98.72</t>
  </si>
  <si>
    <t>Diluted EPS Before Extra, 1 Yr. Growth %</t>
  </si>
  <si>
    <t>-12.95</t>
  </si>
  <si>
    <t>Accounts Receivable, 1 Yr. Growth %</t>
  </si>
  <si>
    <t>-33.21</t>
  </si>
  <si>
    <t>Inventory, 1 Yr. Growth %</t>
  </si>
  <si>
    <t>160.12</t>
  </si>
  <si>
    <t>Net Property, Plant and Equip., 1 Yr. Growth %</t>
  </si>
  <si>
    <t>-36.81</t>
  </si>
  <si>
    <t>Total Assets, 1 Yr. Growth %</t>
  </si>
  <si>
    <t>-12.08</t>
  </si>
  <si>
    <t>Tangible Book Value, 1 Yr. Growth %</t>
  </si>
  <si>
    <t>2.13</t>
  </si>
  <si>
    <t>Common Equity, 1 Yr. Growth %</t>
  </si>
  <si>
    <t>-9.69</t>
  </si>
  <si>
    <t>Cash From Operations, 1 Yr. Growth %</t>
  </si>
  <si>
    <t>-117.26</t>
  </si>
  <si>
    <t>Capital Expenditures, 1 Yr. Growth %</t>
  </si>
  <si>
    <t>278.3</t>
  </si>
  <si>
    <t>2024</t>
  </si>
  <si>
    <t>2025</t>
  </si>
  <si>
    <t>2026</t>
  </si>
  <si>
    <t>Capitalization
                                    1</t>
  </si>
  <si>
    <t>1,700</t>
  </si>
  <si>
    <t>-</t>
  </si>
  <si>
    <t>Change</t>
  </si>
  <si>
    <t>0%</t>
  </si>
  <si>
    <t>Enterprise Value (EV)
                                    1</t>
  </si>
  <si>
    <t>1,157</t>
  </si>
  <si>
    <t>1,058</t>
  </si>
  <si>
    <t>849.8</t>
  </si>
  <si>
    <t>-8.59%</t>
  </si>
  <si>
    <t>-19.69%</t>
  </si>
  <si>
    <t>P/E ratio</t>
  </si>
  <si>
    <t>-21.3x</t>
  </si>
  <si>
    <t>109x</t>
  </si>
  <si>
    <t>19.4x</t>
  </si>
  <si>
    <t>PBR</t>
  </si>
  <si>
    <t>1.03x</t>
  </si>
  <si>
    <t>1.02x</t>
  </si>
  <si>
    <t>0.95x</t>
  </si>
  <si>
    <t>PEG</t>
  </si>
  <si>
    <t>0.5x</t>
  </si>
  <si>
    <t>-1x</t>
  </si>
  <si>
    <t>0x</t>
  </si>
  <si>
    <t>Capitalization / Revenue</t>
  </si>
  <si>
    <t>1.25x</t>
  </si>
  <si>
    <t>1.04x</t>
  </si>
  <si>
    <t>0.85x</t>
  </si>
  <si>
    <t>EV / Revenue</t>
  </si>
  <si>
    <t>0.65x</t>
  </si>
  <si>
    <t>0.43x</t>
  </si>
  <si>
    <t>EV / EBITDA</t>
  </si>
  <si>
    <t>14.2x</t>
  </si>
  <si>
    <t>8.23x</t>
  </si>
  <si>
    <t>3.52x</t>
  </si>
  <si>
    <t>EV / EBIT</t>
  </si>
  <si>
    <t>-23.3x</t>
  </si>
  <si>
    <t>13.7x</t>
  </si>
  <si>
    <t>4.77x</t>
  </si>
  <si>
    <t>EV / FCF</t>
  </si>
  <si>
    <t>-21.8x</t>
  </si>
  <si>
    <t>17.6x</t>
  </si>
  <si>
    <t>4.97x</t>
  </si>
  <si>
    <t>FCF Yield</t>
  </si>
  <si>
    <t>-4.58%</t>
  </si>
  <si>
    <t>5.69%</t>
  </si>
  <si>
    <t>20.1%</t>
  </si>
  <si>
    <t>Dividend per Share
                                    2</t>
  </si>
  <si>
    <t>Rate of return</t>
  </si>
  <si>
    <t>EPS
                                    2</t>
  </si>
  <si>
    <t>-0.6209</t>
  </si>
  <si>
    <t>0.121</t>
  </si>
  <si>
    <t>0.6814</t>
  </si>
  <si>
    <t>Distribution rate</t>
  </si>
  <si>
    <t>Net sales
                                    1</t>
  </si>
  <si>
    <t>1,362</t>
  </si>
  <si>
    <t>1,630</t>
  </si>
  <si>
    <t>1,993</t>
  </si>
  <si>
    <t>EBITDA
                                    1</t>
  </si>
  <si>
    <t>81.72</t>
  </si>
  <si>
    <t>128.5</t>
  </si>
  <si>
    <t>241.6</t>
  </si>
  <si>
    <t>EBIT
                                    1</t>
  </si>
  <si>
    <t>-49.69</t>
  </si>
  <si>
    <t>77.1</t>
  </si>
  <si>
    <t>178.3</t>
  </si>
  <si>
    <t>Net income
                                    1</t>
  </si>
  <si>
    <t>-74.83</t>
  </si>
  <si>
    <t>16.36</t>
  </si>
  <si>
    <t>77.38</t>
  </si>
  <si>
    <t>Net Debt
                                    1</t>
  </si>
  <si>
    <t>-542.7</t>
  </si>
  <si>
    <t>-642.1</t>
  </si>
  <si>
    <t>-850.4</t>
  </si>
  <si>
    <t>Reference price
                                    2</t>
  </si>
  <si>
    <t>13.25</t>
  </si>
  <si>
    <t>Nbr of stocks (in thousands)</t>
  </si>
  <si>
    <t>128,313</t>
  </si>
  <si>
    <t>Announcement Date</t>
  </si>
  <si>
    <t>address1</t>
  </si>
  <si>
    <t>5700 Wilshire Blvd</t>
  </si>
  <si>
    <t>address2</t>
  </si>
  <si>
    <t>Suite 220</t>
  </si>
  <si>
    <t>city</t>
  </si>
  <si>
    <t>Los Angeles</t>
  </si>
  <si>
    <t>state</t>
  </si>
  <si>
    <t>CA</t>
  </si>
  <si>
    <t>zip</t>
  </si>
  <si>
    <t>90036</t>
  </si>
  <si>
    <t>country</t>
  </si>
  <si>
    <t>phone</t>
  </si>
  <si>
    <t>213 347 4841</t>
  </si>
  <si>
    <t>website</t>
  </si>
  <si>
    <t>https://www.webtoon.com</t>
  </si>
  <si>
    <t>industry</t>
  </si>
  <si>
    <t>Internet Content &amp; Information</t>
  </si>
  <si>
    <t>industryKey</t>
  </si>
  <si>
    <t>internet-content-information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</si>
  <si>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</si>
  <si>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</si>
  <si>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</si>
  <si>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</si>
  <si>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</si>
  <si>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</si>
  <si>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</si>
  <si>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WEBTOON Entertainment Inc. operates a storytelling platform worldwide. The company's platform allows a community of creators and users to discover, create, and share new content. Its platform offers stories primarily in two ways, including web-comics, a graphical comic-like medium; and web-novels, which are text-based stories. The company was founded in 2014 and is headquartered in Los Angeles, California. WEBTOON Entertainment Inc. is a subsidiary of NAVER Corporation.</t>
  </si>
  <si>
    <t>fullTimeEmployees</t>
  </si>
  <si>
    <t>companyOfficers</t>
  </si>
  <si>
    <t>[{'maxAge': 1, 'name': 'Mr. Junkoo  Kim', 'age': 47, 'title': 'Founder, CEO &amp; Chairman of the Board', 'yearBorn': 1977, 'fiscalYear': 2023, 'totalPay': 1438947, 'exercisedValue': 0, 'unexercisedValue': 0}, {'maxAge': 1, 'name': 'Mr. David J. Lee', 'age': 52, 'title': 'CFO, COO &amp; Director', 'yearBorn': 1972, 'fiscalYear': 2023, 'totalPay': 663462, 'exercisedValue': 0, 'unexercisedValue': 0}, {'maxAge': 1, 'name': 'Mr. Chankyu  Park', 'age': 49, 'title': 'Chief Technology Officer', 'yearBorn': 1975, 'fiscalYear': 2023, 'totalPay': 394576, 'exercisedValue': 0, 'unexercisedValue': 0}, {'maxAge': 1, 'name': 'Ms. Lauren  Hopkinson', 'title': 'Director of Investor Relations', 'fiscalYear': 2023, 'exercisedValue': 0, 'unexercisedValue': 0}, {'maxAge': 1, 'name': 'Maximilian  Jo', 'title': 'General Counsel &amp; Corporate Secretary', 'fiscalYear': 2023, 'exercisedValue': 0, 'unexercisedValue': 0}, {'maxAge': 1, 'name': 'Mr. Yongsoo  Kim', 'age': 38, 'title': 'Chief Strategy Officer', 'yearBorn': 1986, 'fiscalYear': 2023, 'exercisedValue': 0, 'unexercisedValue': 0}, {'maxAge': 1, 'name': 'Ms. Hyeeun  Son', 'age': 47, 'title': 'Chief Design Officer', 'yearBorn': 1977, 'fiscalYear': 2023, 'exercisedValue': 0, 'unexercisedValue': 0}, {'maxAge': 1, 'name': 'Ms. Hyojung  Kim', 'age': 48, 'title': 'Chief Product Officer', 'yearBorn': 1976, 'fiscalYear': 2023, 'exercisedValue': 0, 'unexercisedValue': 0}, {'maxAge': 1, 'name': 'Mr. Yuki  Chae', 'title': 'Head of Korean Content Services', 'fiscalYear': 2023, 'exercisedValue': 0, 'unexercisedValue': 0}, {'maxAge': 1, 'name': 'Mr. Daesik  Kim', 'title': 'Head of AI&amp;Data',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</si>
  <si>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</si>
  <si>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</si>
  <si>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</si>
  <si>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</si>
  <si>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</si>
  <si>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</si>
  <si>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</si>
  <si>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</si>
  <si>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</si>
  <si>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</si>
  <si>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</si>
  <si>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</si>
  <si>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</si>
  <si>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</si>
  <si>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</si>
  <si>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</si>
  <si>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</si>
  <si>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</si>
  <si>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</si>
  <si>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</si>
  <si>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</si>
  <si>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</si>
  <si>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</si>
  <si>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</si>
  <si>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</si>
  <si>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</si>
  <si>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</si>
  <si>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</si>
  <si>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</si>
  <si>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</si>
  <si>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</si>
  <si>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</si>
  <si>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</si>
  <si>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</si>
  <si>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</si>
  <si>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</si>
  <si>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</si>
  <si>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</si>
  <si>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</si>
  <si>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</si>
  <si>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</si>
  <si>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</si>
  <si>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</si>
  <si>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</si>
  <si>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</si>
  <si>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</si>
  <si>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</si>
  <si>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</si>
  <si>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</si>
  <si>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</si>
  <si>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</si>
  <si>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</si>
  <si>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</si>
  <si>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</si>
  <si>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</si>
  <si>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</si>
  <si>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</si>
  <si>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</si>
  <si>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</si>
  <si>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</si>
  <si>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</si>
  <si>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WEBTOON Entertainment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</si>
  <si>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</si>
  <si>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</si>
  <si>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</si>
  <si>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</si>
  <si>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</si>
  <si>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</si>
  <si>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</si>
  <si>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f7fc97b4-bd93-3806-96a6-96680e014834</t>
  </si>
  <si>
    <t>messageBoardId</t>
  </si>
  <si>
    <t>finmb_556182014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</si>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</sst>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ebto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31.42474693261846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1.67833408E9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12.584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37.811115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-130.0</v>
      </c>
      <c r="C2" s="1">
        <v>-116.0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3.0</v>
      </c>
      <c r="C3" s="1">
        <v>3.0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29.0</v>
      </c>
      <c r="C4" s="1">
        <v>32.0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32.0</v>
      </c>
      <c r="C5" s="1">
        <v>35.0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-62.0</v>
      </c>
      <c r="C6" s="1">
        <v>22.0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1.0</v>
      </c>
      <c r="C7" s="1">
        <v>65.0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4.0</v>
      </c>
      <c r="C8" s="1">
        <v>12.0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2.0</v>
      </c>
      <c r="C9" s="1">
        <v>3.0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18.0</v>
      </c>
      <c r="C10" s="1">
        <v>-29.0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11.0</v>
      </c>
      <c r="C11" s="1">
        <v>24.0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-48.0</v>
      </c>
      <c r="C12" s="1">
        <v>-7.0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3.0</v>
      </c>
      <c r="C13" s="1">
        <v>1.0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-36.0</v>
      </c>
      <c r="C14" s="1">
        <v>12.0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-141.0</v>
      </c>
      <c r="C15" s="1">
        <v>24.0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-2.0</v>
      </c>
      <c r="C16" s="1">
        <v>-10.0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60.0</v>
      </c>
      <c r="C17" s="1">
        <v>65.0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-52.0</v>
      </c>
      <c r="C18" s="1">
        <v>0.0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1.0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-18.0</v>
      </c>
      <c r="C20" s="1">
        <v>-12.0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-26.0</v>
      </c>
      <c r="C21" s="1">
        <v>-33.0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-3.0</v>
      </c>
      <c r="C22" s="1">
        <v>-11.0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25.0</v>
      </c>
      <c r="C23" s="1">
        <v>49.0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-50.0</v>
      </c>
      <c r="C24" s="1">
        <v>-63.0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76.0</v>
      </c>
      <c r="C25" s="1">
        <v>38.0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2.0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76.0</v>
      </c>
      <c r="C27" s="1">
        <v>2.0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-105.0</v>
      </c>
      <c r="C28" s="1">
        <v>-6.0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-2.0</v>
      </c>
      <c r="C29" s="1">
        <v>0.0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-107.0</v>
      </c>
      <c r="C30" s="1">
        <v>-6.0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408.0</v>
      </c>
      <c r="C31" s="1">
        <v>0.0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-27.0</v>
      </c>
      <c r="C32" s="1">
        <v>-53.0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350.0</v>
      </c>
      <c r="C33" s="1">
        <v>-4.0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-20.0</v>
      </c>
      <c r="C34" s="1">
        <v>-4.0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139.0</v>
      </c>
      <c r="C35" s="1">
        <v>-47.0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70.0</v>
      </c>
      <c r="C37" s="1">
        <v>2.0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29.0</v>
      </c>
      <c r="C38" s="1">
        <v>26.0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20.0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20.0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0.0</v>
      </c>
      <c r="C41" s="1">
        <v>-15.0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-30.0</v>
      </c>
      <c r="C42" s="1">
        <v>-3.0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280.0</v>
      </c>
      <c r="C3" s="1">
        <v>232.0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12.0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280.0</v>
      </c>
      <c r="C5" s="1">
        <v>245.0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105.0</v>
      </c>
      <c r="C6" s="1">
        <v>70.0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106.0</v>
      </c>
      <c r="C7" s="1">
        <v>102.0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0.0</v>
      </c>
      <c r="C8" s="1">
        <v>22.0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211.0</v>
      </c>
      <c r="C9" s="1">
        <v>172.0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8.0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13.0</v>
      </c>
      <c r="C11" s="1">
        <v>17.0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51.0</v>
      </c>
      <c r="C12" s="1">
        <v>51.0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555.0</v>
      </c>
      <c r="C13" s="1">
        <v>493.0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83.0</v>
      </c>
      <c r="C14" s="1">
        <v>51.0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-18.0</v>
      </c>
      <c r="C15" s="1">
        <v>-10.0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65.0</v>
      </c>
      <c r="C16" s="1">
        <v>41.0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186.0</v>
      </c>
      <c r="C17" s="1">
        <v>155.0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884.0</v>
      </c>
      <c r="C18" s="1">
        <v>779.0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254.0</v>
      </c>
      <c r="C19" s="1">
        <v>220.0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4.0</v>
      </c>
      <c r="C20" s="1">
        <v>29.0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29.0</v>
      </c>
      <c r="C21" s="1">
        <v>24.0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42.0</v>
      </c>
      <c r="C22" s="1">
        <v>35.0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2020.0</v>
      </c>
      <c r="C23" s="1">
        <v>1780.0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153.0</v>
      </c>
      <c r="C25" s="1">
        <v>127.0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51.0</v>
      </c>
      <c r="C26" s="1">
        <v>75.0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11.0</v>
      </c>
      <c r="C27" s="1">
        <v>4.0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11.0</v>
      </c>
      <c r="C28" s="1">
        <v>9.0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0.0</v>
      </c>
      <c r="C29" s="1">
        <v>9.0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77.0</v>
      </c>
      <c r="C30" s="1">
        <v>76.0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31.0</v>
      </c>
      <c r="C31" s="1">
        <v>12.0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336.0</v>
      </c>
      <c r="C32" s="1">
        <v>316.0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30.0</v>
      </c>
      <c r="C33" s="1">
        <v>19.0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29.0</v>
      </c>
      <c r="C34" s="1">
        <v>23.0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84.0</v>
      </c>
      <c r="C35" s="1">
        <v>61.0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24.0</v>
      </c>
      <c r="C36" s="1">
        <v>9.0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505.0</v>
      </c>
      <c r="C37" s="1">
        <v>429.0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3.0</v>
      </c>
      <c r="C38" s="1">
        <v>3.0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1040.0</v>
      </c>
      <c r="C39" s="1">
        <v>1670.0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-212.0</v>
      </c>
      <c r="C40" s="1">
        <v>-363.0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557.0</v>
      </c>
      <c r="C41" s="1">
        <v>-54.0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1380.0</v>
      </c>
      <c r="C42" s="1">
        <v>1250.0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132.0</v>
      </c>
      <c r="C43" s="1">
        <v>98.0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1520.0</v>
      </c>
      <c r="C44" s="1">
        <v>1350.0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2020.0</v>
      </c>
      <c r="C45" s="1">
        <v>1780.0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97.0</v>
      </c>
      <c r="C47" s="1">
        <v>110.0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97.0</v>
      </c>
      <c r="C48" s="1">
        <v>110.0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 t="s">
        <v>106</v>
      </c>
      <c r="C49" s="1" t="s">
        <v>107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245.0</v>
      </c>
      <c r="C50" s="1">
        <v>250.0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109</v>
      </c>
      <c r="B51" s="1" t="s">
        <v>110</v>
      </c>
      <c r="C51" s="1" t="s">
        <v>111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112</v>
      </c>
      <c r="B52" s="1">
        <v>53.0</v>
      </c>
      <c r="C52" s="1">
        <v>33.0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113</v>
      </c>
      <c r="B53" s="1">
        <v>-226.0</v>
      </c>
      <c r="C53" s="1">
        <v>-211.0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114</v>
      </c>
      <c r="B54" s="1">
        <v>30.0</v>
      </c>
      <c r="C54" s="1">
        <v>24.0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115</v>
      </c>
      <c r="B55" s="1">
        <v>100.0</v>
      </c>
      <c r="C55" s="1">
        <v>101.0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116</v>
      </c>
      <c r="B56" s="1">
        <v>132.0</v>
      </c>
      <c r="C56" s="1">
        <v>98.0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117</v>
      </c>
      <c r="B57" s="1">
        <v>76.0</v>
      </c>
      <c r="C57" s="1">
        <v>64.0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118</v>
      </c>
      <c r="B58" s="1">
        <v>3.0</v>
      </c>
      <c r="C58" s="1">
        <v>3.0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119</v>
      </c>
      <c r="B59" s="1">
        <v>6.0</v>
      </c>
      <c r="C59" s="1">
        <v>0.0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120</v>
      </c>
      <c r="B60" s="1">
        <v>16.0</v>
      </c>
      <c r="C60" s="1">
        <v>0.0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121</v>
      </c>
      <c r="B61" s="1">
        <v>22.0</v>
      </c>
      <c r="C61" s="1">
        <v>12.0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122</v>
      </c>
      <c r="B62" s="1">
        <v>0.0</v>
      </c>
      <c r="C62" s="1">
        <v>0.0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123</v>
      </c>
      <c r="B63" s="1">
        <v>1.0</v>
      </c>
      <c r="C63" s="1">
        <v>1.0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</v>
      </c>
      <c r="B2" s="1">
        <v>1080.0</v>
      </c>
      <c r="C2" s="1">
        <v>1280.0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</v>
      </c>
      <c r="B3" s="1">
        <v>1080.0</v>
      </c>
      <c r="C3" s="1">
        <v>1280.0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806.0</v>
      </c>
      <c r="C4" s="1">
        <v>987.0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</v>
      </c>
      <c r="B5" s="1">
        <v>273.0</v>
      </c>
      <c r="C5" s="1">
        <v>295.0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</v>
      </c>
      <c r="B6" s="1">
        <v>387.0</v>
      </c>
      <c r="C6" s="1">
        <v>323.0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</v>
      </c>
      <c r="B7" s="1">
        <v>387.0</v>
      </c>
      <c r="C7" s="1">
        <v>323.0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</v>
      </c>
      <c r="B8" s="1">
        <v>-114.0</v>
      </c>
      <c r="C8" s="1">
        <v>-27.0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</v>
      </c>
      <c r="B9" s="1">
        <v>-84.0</v>
      </c>
      <c r="C9" s="1">
        <v>-7.0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>
        <v>1.0</v>
      </c>
      <c r="C10" s="1">
        <v>3.0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1">
        <v>32.0</v>
      </c>
      <c r="C11" s="1">
        <v>2.0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-4.0</v>
      </c>
      <c r="C12" s="1">
        <v>-12.0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>
        <v>-12.0</v>
      </c>
      <c r="C13" s="1">
        <v>-7.0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</v>
      </c>
      <c r="B14" s="1">
        <v>12.0</v>
      </c>
      <c r="C14" s="1">
        <v>-2.0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-118.0</v>
      </c>
      <c r="C15" s="1">
        <v>-46.0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1">
        <v>-1.0</v>
      </c>
      <c r="C16" s="1">
        <v>0.0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0.0</v>
      </c>
      <c r="C17" s="1">
        <v>-63.0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</v>
      </c>
      <c r="B18" s="1">
        <v>62.0</v>
      </c>
      <c r="C18" s="1">
        <v>-22.0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</v>
      </c>
      <c r="B19" s="1">
        <v>-118.0</v>
      </c>
      <c r="C19" s="1">
        <v>-133.0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>
        <v>14.0</v>
      </c>
      <c r="C20" s="1">
        <v>12.0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</v>
      </c>
      <c r="B21" s="1">
        <v>-133.0</v>
      </c>
      <c r="C21" s="1">
        <v>-145.0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</v>
      </c>
      <c r="B22" s="1">
        <v>-133.0</v>
      </c>
      <c r="C22" s="1">
        <v>-145.0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>
        <v>2.0</v>
      </c>
      <c r="C23" s="1">
        <v>28.0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>
        <v>-130.0</v>
      </c>
      <c r="C24" s="1">
        <v>-116.0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>
        <v>0.0</v>
      </c>
      <c r="C25" s="1">
        <v>-21.0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>
        <v>-130.0</v>
      </c>
      <c r="C26" s="1">
        <v>-116.0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>
        <v>-130.0</v>
      </c>
      <c r="C27" s="1">
        <v>-116.0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 t="s">
        <v>151</v>
      </c>
      <c r="C29" s="1" t="s">
        <v>152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151</v>
      </c>
      <c r="C30" s="1" t="s">
        <v>152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>
        <v>107.0</v>
      </c>
      <c r="C31" s="1">
        <v>110.0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 t="s">
        <v>151</v>
      </c>
      <c r="C32" s="1" t="s">
        <v>152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1" t="s">
        <v>151</v>
      </c>
      <c r="C33" s="1" t="s">
        <v>152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>
        <v>107.0</v>
      </c>
      <c r="C34" s="1">
        <v>110.0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 t="s">
        <v>159</v>
      </c>
      <c r="C35" s="1" t="s">
        <v>160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 t="s">
        <v>159</v>
      </c>
      <c r="C36" s="1" t="s">
        <v>160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>
        <v>-80.0</v>
      </c>
      <c r="C38" s="1">
        <v>8.0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163</v>
      </c>
      <c r="B39" s="1">
        <v>-84.0</v>
      </c>
      <c r="C39" s="1">
        <v>4.0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164</v>
      </c>
      <c r="B40" s="1">
        <v>-114.0</v>
      </c>
      <c r="C40" s="1">
        <v>-27.0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1">
        <v>-68.0</v>
      </c>
      <c r="C41" s="1">
        <v>20.0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 t="s">
        <v>167</v>
      </c>
      <c r="C42" s="1" t="s">
        <v>168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10.0</v>
      </c>
      <c r="C43" s="1">
        <v>15.0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21.0</v>
      </c>
      <c r="C44" s="1">
        <v>27.0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21.0</v>
      </c>
      <c r="C45" s="1">
        <v>27.0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1.0</v>
      </c>
      <c r="C46" s="1">
        <v>0.0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-8.0</v>
      </c>
      <c r="C47" s="1">
        <v>0.0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174</v>
      </c>
      <c r="B48" s="1">
        <v>-7.0</v>
      </c>
      <c r="C48" s="1">
        <v>-15.0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175</v>
      </c>
      <c r="B49" s="1">
        <v>-70.0</v>
      </c>
      <c r="C49" s="1">
        <v>-91.0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176</v>
      </c>
      <c r="B50" s="1">
        <v>-9.0</v>
      </c>
      <c r="C50" s="1">
        <v>-8.0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177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178</v>
      </c>
      <c r="B52" s="1">
        <v>0.0</v>
      </c>
      <c r="C52" s="1">
        <v>28.0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179</v>
      </c>
      <c r="B53" s="1">
        <v>180.0</v>
      </c>
      <c r="C53" s="1">
        <v>121.0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180</v>
      </c>
      <c r="B54" s="1">
        <v>180.0</v>
      </c>
      <c r="C54" s="1">
        <v>121.0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181</v>
      </c>
      <c r="B55" s="1">
        <v>194.0</v>
      </c>
      <c r="C55" s="1">
        <v>198.0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182</v>
      </c>
      <c r="B56" s="1">
        <v>12.0</v>
      </c>
      <c r="C56" s="1">
        <v>12.0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183</v>
      </c>
      <c r="B57" s="1">
        <v>0.0</v>
      </c>
      <c r="C57" s="1">
        <v>18.0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184</v>
      </c>
      <c r="B58" s="1">
        <v>0.0</v>
      </c>
      <c r="C58" s="1">
        <v>12.0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185</v>
      </c>
      <c r="B59" s="1">
        <v>4.0</v>
      </c>
      <c r="C59" s="1">
        <v>1.0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186</v>
      </c>
      <c r="B60" s="1">
        <v>27.0</v>
      </c>
      <c r="C60" s="1">
        <v>44.0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187</v>
      </c>
      <c r="B61" s="1">
        <v>4.0</v>
      </c>
      <c r="C61" s="1">
        <v>6.0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188</v>
      </c>
      <c r="B62" s="1">
        <v>4.0</v>
      </c>
      <c r="C62" s="1">
        <v>8.0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190</v>
      </c>
      <c r="B3" s="1">
        <v>0.0</v>
      </c>
      <c r="C3" s="1" t="s">
        <v>191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192</v>
      </c>
      <c r="B4" s="1">
        <v>0.0</v>
      </c>
      <c r="C4" s="1" t="s">
        <v>193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194</v>
      </c>
      <c r="B5" s="1">
        <v>0.0</v>
      </c>
      <c r="C5" s="1" t="s">
        <v>195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196</v>
      </c>
      <c r="B6" s="1">
        <v>0.0</v>
      </c>
      <c r="C6" s="1" t="s">
        <v>197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199</v>
      </c>
      <c r="B8" s="1" t="s">
        <v>200</v>
      </c>
      <c r="C8" s="1" t="s">
        <v>201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202</v>
      </c>
      <c r="B9" s="1" t="s">
        <v>203</v>
      </c>
      <c r="C9" s="1" t="s">
        <v>204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205</v>
      </c>
      <c r="B10" s="1" t="s">
        <v>206</v>
      </c>
      <c r="C10" s="1" t="s">
        <v>207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208</v>
      </c>
      <c r="B11" s="1" t="s">
        <v>209</v>
      </c>
      <c r="C11" s="1" t="s">
        <v>210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211</v>
      </c>
      <c r="B12" s="1" t="s">
        <v>212</v>
      </c>
      <c r="C12" s="1" t="s">
        <v>213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214</v>
      </c>
      <c r="B13" s="1" t="s">
        <v>215</v>
      </c>
      <c r="C13" s="1" t="s">
        <v>216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217</v>
      </c>
      <c r="B14" s="1" t="s">
        <v>218</v>
      </c>
      <c r="C14" s="1" t="s">
        <v>219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220</v>
      </c>
      <c r="B15" s="1" t="s">
        <v>218</v>
      </c>
      <c r="C15" s="1" t="s">
        <v>221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222</v>
      </c>
      <c r="B16" s="1" t="s">
        <v>223</v>
      </c>
      <c r="C16" s="1" t="s">
        <v>224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225</v>
      </c>
      <c r="B17" s="1">
        <v>0.0</v>
      </c>
      <c r="C17" s="1" t="s">
        <v>226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227</v>
      </c>
      <c r="B18" s="1">
        <v>0.0</v>
      </c>
      <c r="C18" s="1" t="s">
        <v>228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229</v>
      </c>
      <c r="B20" s="1">
        <v>0.0</v>
      </c>
      <c r="C20" s="1" t="s">
        <v>230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231</v>
      </c>
      <c r="B21" s="1">
        <v>0.0</v>
      </c>
      <c r="C21" s="1" t="s">
        <v>232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233</v>
      </c>
      <c r="B22" s="1">
        <v>0.0</v>
      </c>
      <c r="C22" s="1" t="s">
        <v>234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235</v>
      </c>
      <c r="B23" s="1">
        <v>0.0</v>
      </c>
      <c r="C23" s="1" t="s">
        <v>236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238</v>
      </c>
      <c r="B25" s="1" t="s">
        <v>239</v>
      </c>
      <c r="C25" s="1" t="s">
        <v>240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241</v>
      </c>
      <c r="B26" s="1" t="s">
        <v>242</v>
      </c>
      <c r="C26" s="1" t="s">
        <v>243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244</v>
      </c>
      <c r="B27" s="1" t="s">
        <v>245</v>
      </c>
      <c r="C27" s="1" t="s">
        <v>246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247</v>
      </c>
      <c r="B28" s="1">
        <v>0.0</v>
      </c>
      <c r="C28" s="1" t="s">
        <v>248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249</v>
      </c>
      <c r="B29" s="1">
        <v>0.0</v>
      </c>
      <c r="C29" s="1" t="s">
        <v>250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251</v>
      </c>
      <c r="B30" s="1">
        <v>0.0</v>
      </c>
      <c r="C30" s="1" t="s">
        <v>252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253</v>
      </c>
      <c r="B31" s="1">
        <v>0.0</v>
      </c>
      <c r="C31" s="1" t="s">
        <v>254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256</v>
      </c>
      <c r="B33" s="1" t="s">
        <v>257</v>
      </c>
      <c r="C33" s="1" t="s">
        <v>258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259</v>
      </c>
      <c r="B34" s="1" t="s">
        <v>260</v>
      </c>
      <c r="C34" s="1" t="s">
        <v>261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262</v>
      </c>
      <c r="B35" s="1" t="s">
        <v>263</v>
      </c>
      <c r="C35" s="1" t="s">
        <v>264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265</v>
      </c>
      <c r="B36" s="1" t="s">
        <v>266</v>
      </c>
      <c r="C36" s="1" t="s">
        <v>267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268</v>
      </c>
      <c r="B37" s="1">
        <v>25.0</v>
      </c>
      <c r="C37" s="1" t="s">
        <v>269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270</v>
      </c>
      <c r="B38" s="1" t="s">
        <v>271</v>
      </c>
      <c r="C38" s="1" t="s">
        <v>272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273</v>
      </c>
      <c r="B39" s="1" t="s">
        <v>274</v>
      </c>
      <c r="C39" s="1" t="s">
        <v>275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276</v>
      </c>
      <c r="B40" s="1" t="s">
        <v>277</v>
      </c>
      <c r="C40" s="1" t="s">
        <v>278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279</v>
      </c>
      <c r="B41" s="1" t="s">
        <v>280</v>
      </c>
      <c r="C41" s="1" t="s">
        <v>226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281</v>
      </c>
      <c r="B42" s="1" t="s">
        <v>282</v>
      </c>
      <c r="C42" s="1" t="s">
        <v>195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283</v>
      </c>
      <c r="B43" s="1" t="s">
        <v>284</v>
      </c>
      <c r="C43" s="1" t="s">
        <v>285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286</v>
      </c>
      <c r="B44" s="1" t="s">
        <v>287</v>
      </c>
      <c r="C44" s="1" t="s">
        <v>288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290</v>
      </c>
      <c r="B46" s="1">
        <v>0.0</v>
      </c>
      <c r="C46" s="1" t="s">
        <v>291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292</v>
      </c>
      <c r="B47" s="1">
        <v>0.0</v>
      </c>
      <c r="C47" s="1" t="s">
        <v>293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294</v>
      </c>
      <c r="B48" s="1">
        <v>0.0</v>
      </c>
      <c r="C48" s="1" t="s">
        <v>295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296</v>
      </c>
      <c r="B49" s="1">
        <v>0.0</v>
      </c>
      <c r="C49" s="1" t="s">
        <v>297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298</v>
      </c>
      <c r="B50" s="1">
        <v>0.0</v>
      </c>
      <c r="C50" s="1" t="s">
        <v>299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300</v>
      </c>
      <c r="B51" s="1">
        <v>0.0</v>
      </c>
      <c r="C51" s="1" t="s">
        <v>301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302</v>
      </c>
      <c r="B52" s="1">
        <v>0.0</v>
      </c>
      <c r="C52" s="1" t="s">
        <v>303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304</v>
      </c>
      <c r="B53" s="1">
        <v>0.0</v>
      </c>
      <c r="C53" s="1" t="s">
        <v>305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306</v>
      </c>
      <c r="B54" s="1">
        <v>0.0</v>
      </c>
      <c r="C54" s="1" t="s">
        <v>307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308</v>
      </c>
      <c r="B55" s="1">
        <v>0.0</v>
      </c>
      <c r="C55" s="1" t="s">
        <v>309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310</v>
      </c>
      <c r="B56" s="1">
        <v>0.0</v>
      </c>
      <c r="C56" s="1" t="s">
        <v>311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312</v>
      </c>
      <c r="B57" s="1">
        <v>0.0</v>
      </c>
      <c r="C57" s="1" t="s">
        <v>313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314</v>
      </c>
      <c r="B58" s="1">
        <v>0.0</v>
      </c>
      <c r="C58" s="1" t="s">
        <v>315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316</v>
      </c>
      <c r="B59" s="1">
        <v>0.0</v>
      </c>
      <c r="C59" s="1" t="s">
        <v>317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318</v>
      </c>
      <c r="B60" s="1">
        <v>0.0</v>
      </c>
      <c r="C60" s="1" t="s">
        <v>319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320</v>
      </c>
      <c r="B61" s="1">
        <v>0.0</v>
      </c>
      <c r="C61" s="1" t="s">
        <v>321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322</v>
      </c>
      <c r="B62" s="1">
        <v>0.0</v>
      </c>
      <c r="C62" s="1" t="s">
        <v>323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324</v>
      </c>
      <c r="C1" s="1" t="s">
        <v>325</v>
      </c>
      <c r="D1" s="1" t="s">
        <v>326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327</v>
      </c>
      <c r="B2" s="1" t="s">
        <v>328</v>
      </c>
      <c r="C2" s="1" t="s">
        <v>328</v>
      </c>
      <c r="D2" s="1" t="s">
        <v>329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330</v>
      </c>
      <c r="B3" s="1" t="s">
        <v>329</v>
      </c>
      <c r="C3" s="1" t="s">
        <v>331</v>
      </c>
      <c r="D3" s="1" t="s">
        <v>329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332</v>
      </c>
      <c r="B4" s="1" t="s">
        <v>333</v>
      </c>
      <c r="C4" s="1" t="s">
        <v>334</v>
      </c>
      <c r="D4" s="1" t="s">
        <v>335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330</v>
      </c>
      <c r="B5" s="1" t="s">
        <v>329</v>
      </c>
      <c r="C5" s="1" t="s">
        <v>336</v>
      </c>
      <c r="D5" s="1" t="s">
        <v>337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338</v>
      </c>
      <c r="B6" s="1" t="s">
        <v>339</v>
      </c>
      <c r="C6" s="1" t="s">
        <v>340</v>
      </c>
      <c r="D6" s="1" t="s">
        <v>341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342</v>
      </c>
      <c r="B7" s="1" t="s">
        <v>343</v>
      </c>
      <c r="C7" s="1" t="s">
        <v>344</v>
      </c>
      <c r="D7" s="1" t="s">
        <v>345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346</v>
      </c>
      <c r="B8" s="1" t="s">
        <v>347</v>
      </c>
      <c r="C8" s="1" t="s">
        <v>348</v>
      </c>
      <c r="D8" s="1" t="s">
        <v>349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350</v>
      </c>
      <c r="B9" s="1" t="s">
        <v>351</v>
      </c>
      <c r="C9" s="1" t="s">
        <v>352</v>
      </c>
      <c r="D9" s="1" t="s">
        <v>353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354</v>
      </c>
      <c r="B10" s="1" t="s">
        <v>353</v>
      </c>
      <c r="C10" s="1" t="s">
        <v>355</v>
      </c>
      <c r="D10" s="1" t="s">
        <v>356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357</v>
      </c>
      <c r="B11" s="1" t="s">
        <v>358</v>
      </c>
      <c r="C11" s="1" t="s">
        <v>359</v>
      </c>
      <c r="D11" s="1" t="s">
        <v>360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361</v>
      </c>
      <c r="B12" s="1" t="s">
        <v>362</v>
      </c>
      <c r="C12" s="1" t="s">
        <v>363</v>
      </c>
      <c r="D12" s="1" t="s">
        <v>364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365</v>
      </c>
      <c r="B13" s="1" t="s">
        <v>366</v>
      </c>
      <c r="C13" s="1" t="s">
        <v>367</v>
      </c>
      <c r="D13" s="1" t="s">
        <v>368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369</v>
      </c>
      <c r="B14" s="1" t="s">
        <v>370</v>
      </c>
      <c r="C14" s="1" t="s">
        <v>371</v>
      </c>
      <c r="D14" s="1" t="s">
        <v>372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373</v>
      </c>
      <c r="B15" s="1" t="s">
        <v>329</v>
      </c>
      <c r="C15" s="1" t="s">
        <v>329</v>
      </c>
      <c r="D15" s="1" t="s">
        <v>329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374</v>
      </c>
      <c r="B16" s="1" t="s">
        <v>329</v>
      </c>
      <c r="C16" s="1" t="s">
        <v>329</v>
      </c>
      <c r="D16" s="1" t="s">
        <v>329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375</v>
      </c>
      <c r="B17" s="1" t="s">
        <v>376</v>
      </c>
      <c r="C17" s="1" t="s">
        <v>377</v>
      </c>
      <c r="D17" s="1" t="s">
        <v>378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379</v>
      </c>
      <c r="B18" s="1" t="s">
        <v>329</v>
      </c>
      <c r="C18" s="1" t="s">
        <v>329</v>
      </c>
      <c r="D18" s="1" t="s">
        <v>329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380</v>
      </c>
      <c r="B19" s="1" t="s">
        <v>381</v>
      </c>
      <c r="C19" s="1" t="s">
        <v>382</v>
      </c>
      <c r="D19" s="1" t="s">
        <v>383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384</v>
      </c>
      <c r="B20" s="1" t="s">
        <v>385</v>
      </c>
      <c r="C20" s="1" t="s">
        <v>386</v>
      </c>
      <c r="D20" s="1" t="s">
        <v>387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388</v>
      </c>
      <c r="B21" s="1" t="s">
        <v>389</v>
      </c>
      <c r="C21" s="1" t="s">
        <v>390</v>
      </c>
      <c r="D21" s="1" t="s">
        <v>391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392</v>
      </c>
      <c r="B22" s="1" t="s">
        <v>393</v>
      </c>
      <c r="C22" s="1" t="s">
        <v>394</v>
      </c>
      <c r="D22" s="1" t="s">
        <v>395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396</v>
      </c>
      <c r="B23" s="1" t="s">
        <v>397</v>
      </c>
      <c r="C23" s="1" t="s">
        <v>398</v>
      </c>
      <c r="D23" s="1" t="s">
        <v>399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400</v>
      </c>
      <c r="B24" s="1" t="s">
        <v>401</v>
      </c>
      <c r="C24" s="1" t="s">
        <v>401</v>
      </c>
      <c r="D24" s="1" t="s">
        <v>401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402</v>
      </c>
      <c r="B25" s="1" t="s">
        <v>403</v>
      </c>
      <c r="C25" s="1" t="s">
        <v>403</v>
      </c>
      <c r="D25" s="1" t="s">
        <v>329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404</v>
      </c>
      <c r="B26" s="1" t="s">
        <v>329</v>
      </c>
      <c r="C26" s="1" t="s">
        <v>329</v>
      </c>
      <c r="D26" s="1" t="s">
        <v>329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405</v>
      </c>
      <c r="B2" s="1" t="s">
        <v>406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407</v>
      </c>
      <c r="B3" s="1" t="s">
        <v>408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409</v>
      </c>
      <c r="B4" s="1" t="s">
        <v>410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411</v>
      </c>
      <c r="B5" s="1" t="s">
        <v>412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413</v>
      </c>
      <c r="B6" s="1" t="s">
        <v>414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415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416</v>
      </c>
      <c r="B8" s="1" t="s">
        <v>417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418</v>
      </c>
      <c r="B9" s="4" t="s">
        <v>419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420</v>
      </c>
      <c r="B10" s="1" t="s">
        <v>421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422</v>
      </c>
      <c r="B11" s="1" t="s">
        <v>423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424</v>
      </c>
      <c r="B12" s="1" t="s">
        <v>421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425</v>
      </c>
      <c r="B13" s="1" t="s">
        <v>426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427</v>
      </c>
      <c r="B14" s="1" t="s">
        <v>428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429</v>
      </c>
      <c r="B15" s="1" t="s">
        <v>426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430</v>
      </c>
      <c r="B16" s="1" t="s">
        <v>431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432</v>
      </c>
      <c r="B17" s="1">
        <v>1854.0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433</v>
      </c>
      <c r="B18" s="1" t="s">
        <v>434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435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436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437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438</v>
      </c>
      <c r="B22" s="1">
        <v>13.25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439</v>
      </c>
      <c r="B23" s="1">
        <v>13.08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440</v>
      </c>
      <c r="B24" s="1">
        <v>12.73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441</v>
      </c>
      <c r="B25" s="1">
        <v>13.25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442</v>
      </c>
      <c r="B26" s="1">
        <v>13.25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443</v>
      </c>
      <c r="B27" s="1">
        <v>13.08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444</v>
      </c>
      <c r="B28" s="1">
        <v>12.73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445</v>
      </c>
      <c r="B29" s="1">
        <v>13.25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446</v>
      </c>
      <c r="B30" s="1">
        <v>37.811115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447</v>
      </c>
      <c r="B31" s="1">
        <v>98124.0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448</v>
      </c>
      <c r="B32" s="1">
        <v>98124.0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449</v>
      </c>
      <c r="B33" s="1">
        <v>347962.0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450</v>
      </c>
      <c r="B34" s="1">
        <v>281760.0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451</v>
      </c>
      <c r="B35" s="1">
        <v>281760.0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452</v>
      </c>
      <c r="B36" s="1">
        <v>13.04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453</v>
      </c>
      <c r="B37" s="1">
        <v>13.11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454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455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456</v>
      </c>
      <c r="B40" s="1">
        <v>1.67833408E9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457</v>
      </c>
      <c r="B41" s="1">
        <v>10.05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458</v>
      </c>
      <c r="B42" s="1">
        <v>25.66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459</v>
      </c>
      <c r="B43" s="1">
        <v>1.2621948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460</v>
      </c>
      <c r="B44" s="1">
        <v>12.2636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461</v>
      </c>
      <c r="B45" s="1">
        <v>13.975408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462</v>
      </c>
      <c r="B46" s="1" t="s">
        <v>463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464</v>
      </c>
      <c r="B47" s="1">
        <v>1.203087104E9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465</v>
      </c>
      <c r="B48" s="1">
        <v>-0.08915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466</v>
      </c>
      <c r="B49" s="1">
        <v>1.5010072E7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467</v>
      </c>
      <c r="B50" s="1">
        <v>1.28313E8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468</v>
      </c>
      <c r="B51" s="1">
        <v>2185289.0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469</v>
      </c>
      <c r="B52" s="1">
        <v>2227639.0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470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471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472</v>
      </c>
      <c r="B55" s="1">
        <v>0.017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473</v>
      </c>
      <c r="B56" s="1">
        <v>1.12048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474</v>
      </c>
      <c r="B57" s="1">
        <v>0.18987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475</v>
      </c>
      <c r="B58" s="1">
        <v>6.08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476</v>
      </c>
      <c r="B59" s="1">
        <v>1.28313E8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477</v>
      </c>
      <c r="B60" s="1">
        <v>12.584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478</v>
      </c>
      <c r="B61" s="1">
        <v>1.0394151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479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480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481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482</v>
      </c>
      <c r="B65" s="1">
        <v>-1.18784E8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483</v>
      </c>
      <c r="B66" s="1">
        <v>-0.92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484</v>
      </c>
      <c r="B67" s="1">
        <v>0.15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485</v>
      </c>
      <c r="B68" s="1">
        <v>0.905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486</v>
      </c>
      <c r="B69" s="1">
        <v>-28.986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487</v>
      </c>
      <c r="B70" s="1">
        <v>-0.42391306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488</v>
      </c>
      <c r="B71" s="1">
        <v>0.23713636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489</v>
      </c>
      <c r="B72" s="1" t="s">
        <v>490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491</v>
      </c>
      <c r="B73" s="1" t="s">
        <v>492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493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494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495</v>
      </c>
      <c r="B76" s="1" t="s">
        <v>496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497</v>
      </c>
      <c r="B77" s="1" t="s">
        <v>496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498</v>
      </c>
      <c r="B78" s="1">
        <v>1.719495E9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499</v>
      </c>
      <c r="B79" s="1" t="s">
        <v>500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501</v>
      </c>
      <c r="B80" s="1" t="s">
        <v>502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503</v>
      </c>
      <c r="B81" s="1" t="s">
        <v>504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505</v>
      </c>
      <c r="B82" s="1" t="s">
        <v>506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507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508</v>
      </c>
      <c r="B84" s="1">
        <v>13.08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509</v>
      </c>
      <c r="B85" s="1">
        <v>48.0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510</v>
      </c>
      <c r="B86" s="1">
        <v>14.0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511</v>
      </c>
      <c r="B87" s="1">
        <v>24.21429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512</v>
      </c>
      <c r="B88" s="1">
        <v>23.0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513</v>
      </c>
      <c r="B89" s="1" t="s">
        <v>514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515</v>
      </c>
      <c r="B90" s="1">
        <v>7.0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516</v>
      </c>
      <c r="B91" s="1">
        <v>6.10358976E8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517</v>
      </c>
      <c r="B92" s="1">
        <v>4.757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518</v>
      </c>
      <c r="B93" s="1">
        <v>-4.1506E7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519</v>
      </c>
      <c r="B94" s="1">
        <v>1.7302E7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520</v>
      </c>
      <c r="B95" s="1">
        <v>2.261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521</v>
      </c>
      <c r="B96" s="1">
        <v>2.49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522</v>
      </c>
      <c r="B97" s="1">
        <v>1.329694976E9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523</v>
      </c>
      <c r="B98" s="1">
        <v>1.011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524</v>
      </c>
      <c r="B99" s="1">
        <v>11.624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525</v>
      </c>
      <c r="B100" s="1">
        <v>3.3824E7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526</v>
      </c>
      <c r="B101" s="1">
        <v>0.095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527</v>
      </c>
      <c r="B102" s="1">
        <v>0.25058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528</v>
      </c>
      <c r="B103" s="1">
        <v>-0.03121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529</v>
      </c>
      <c r="B104" s="1">
        <v>-0.023239998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530</v>
      </c>
      <c r="B105" s="1" t="s">
        <v>463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531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5">
        <v>2031.0</v>
      </c>
      <c r="L2" s="5">
        <v>2032.0</v>
      </c>
      <c r="M2" s="5">
        <v>2033.0</v>
      </c>
      <c r="N2" s="5">
        <v>2034.0</v>
      </c>
      <c r="O2" s="5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20.0</v>
      </c>
      <c r="D3" s="1">
        <f>IF(C3*FORECAST(D2,B3:C3,B2:C2)&gt;0,FORECAST(D2,B3:C3,B2:C2),C3)*$X$1</f>
        <v>40</v>
      </c>
      <c r="E3" s="1">
        <f>IF(D3*FORECAST(E2,B3:D3,B2:D2)&gt;0,FORECAST(E2,B3:D3,B2:D2),D3)*$X$1</f>
        <v>60</v>
      </c>
      <c r="F3" s="1">
        <f>IF(E3*FORECAST(F2,B3:E3,B2:E2)&gt;0,FORECAST(F2,B3:E3,B2:E2),E3)*$X$1</f>
        <v>80</v>
      </c>
      <c r="G3" s="1">
        <f>IF(F3*FORECAST(G2,B3:F3,B2:F2)&gt;0,FORECAST(G2,B3:F3,B2:F2),F3)*$X$1</f>
        <v>100</v>
      </c>
      <c r="H3" s="1">
        <f>IF(G3*FORECAST(H2,B3:G3,B2:G2)&gt;0,FORECAST(H2,B3:G3,B2:G2),G3)*$X$1</f>
        <v>120</v>
      </c>
      <c r="I3" s="1">
        <f>IF(H3*FORECAST(I2,B3:H3,B2:H2)&gt;0,FORECAST(I2,B3:H3,B2:H2),H3)*$X$1</f>
        <v>140</v>
      </c>
      <c r="J3" s="1">
        <f>IF(I3*FORECAST(J2,B3:I3,B2:I2)&gt;0,FORECAST(J2,B3:I3,B2:I2),I3)*$X$1</f>
        <v>160</v>
      </c>
      <c r="K3" s="5">
        <f>IF(J3*FORECAST(K2,B3:J3,B2:J2)&gt;0,FORECAST(K2,B3:J3,B2:J2),J3)*$X$1</f>
        <v>180</v>
      </c>
      <c r="L3" s="5">
        <f>IF(K3*FORECAST(L2,B3:K3,B2:K2)&gt;0,FORECAST(L2,B3:K3,B2:K2),K3)*$X$1</f>
        <v>200</v>
      </c>
      <c r="M3" s="5">
        <f>IF(L3*FORECAST(M2,B3:L3,B2:L2)&gt;0,FORECAST(M2,B3:L3,B2:L2),L3)*$X$1</f>
        <v>220</v>
      </c>
      <c r="N3" s="5">
        <f>IF(M3*FORECAST(N2,B3:M3,B2:M2)&gt;0,FORECAST(N2,B3:M3,B2:M2),M3)*$X$1</f>
        <v>240</v>
      </c>
      <c r="O3" s="5">
        <f>IF(N3*FORECAST(O2,B3:N3,B2:N2)&gt;0,FORECAST(O2,B3:N3,B2:N2),N3)*$X$1</f>
        <v>260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-226.0</v>
      </c>
      <c r="C4" s="1">
        <v>-211.0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532</v>
      </c>
      <c r="B5" s="1">
        <v>107.0</v>
      </c>
      <c r="C5" s="1">
        <v>110.0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533</v>
      </c>
      <c r="L7" s="1">
        <f>IF(O3*FORECAST(O2,B3:O3,B2:O2)&gt;0,FORECAST(O2,B3:O3,B2:O2),N3)*$X$1 * (1+0.02)/(0.0774-0.02)</f>
        <v>4620.209059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534</v>
      </c>
      <c r="L8" s="6">
        <f t="array" ref="L8">NPV(0.0774,E3:O3)</f>
        <v>1050.183513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535</v>
      </c>
      <c r="L9" s="6">
        <f t="array" ref="L9">NPV(0.0774,E16:O16)</f>
        <v>2034.768211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536</v>
      </c>
      <c r="L10" s="6">
        <f>L8 + L9</f>
        <v>3084.951724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-211.0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537</v>
      </c>
      <c r="L12" s="6">
        <f>L10 - L11</f>
        <v>3295.951724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538</v>
      </c>
      <c r="L13" s="1">
        <v>110.0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29.96319749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5">
        <v>0.0</v>
      </c>
      <c r="M16" s="5">
        <v>0.0</v>
      </c>
      <c r="N16" s="5">
        <v>0.0</v>
      </c>
      <c r="O16" s="5">
        <f>IF(O3*FORECAST(O2,B3:O3,B2:O2)&gt;0,FORECAST(O2,B3:O3,B2:O2),N3)*$X$1 * (1+0.02)/(0.0774-0.02)</f>
        <v>4620.209059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5">
        <v>2031.0</v>
      </c>
      <c r="L2" s="5">
        <v>2032.0</v>
      </c>
      <c r="M2" s="5">
        <v>2033.0</v>
      </c>
      <c r="N2" s="5">
        <v>2034.0</v>
      </c>
      <c r="O2" s="5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-133.0</v>
      </c>
      <c r="C3" s="1">
        <v>-145.0</v>
      </c>
      <c r="D3" s="1">
        <f>IF(C3*FORECAST(D2,B3:C3,B2:C2)&gt;0,FORECAST(D2,B3:C3,B2:C2),C3)*$X$1</f>
        <v>-157</v>
      </c>
      <c r="E3" s="1">
        <f>IF(D3*FORECAST(E2,B3:D3,B2:D2)&gt;0,FORECAST(E2,B3:D3,B2:D2),D3)*$X$1</f>
        <v>-169</v>
      </c>
      <c r="F3" s="1">
        <f>IF(E3*FORECAST(F2,B3:E3,B2:E2)&gt;0,FORECAST(F2,B3:E3,B2:E2),E3)*$X$1</f>
        <v>-181</v>
      </c>
      <c r="G3" s="1">
        <f>IF(F3*FORECAST(G2,B3:F3,B2:F2)&gt;0,FORECAST(G2,B3:F3,B2:F2),F3)*$X$1</f>
        <v>-193</v>
      </c>
      <c r="H3" s="1">
        <f>IF(G3*FORECAST(H2,B3:G3,B2:G2)&gt;0,FORECAST(H2,B3:G3,B2:G2),G3)*$X$1</f>
        <v>-205</v>
      </c>
      <c r="I3" s="1">
        <f>IF(H3*FORECAST(I2,B3:H3,B2:H2)&gt;0,FORECAST(I2,B3:H3,B2:H2),H3)*$X$1</f>
        <v>-217</v>
      </c>
      <c r="J3" s="1">
        <f>IF(I3*FORECAST(J2,B3:I3,B2:I2)&gt;0,FORECAST(J2,B3:I3,B2:I2),I3)*$X$1</f>
        <v>-229</v>
      </c>
      <c r="K3" s="5">
        <f>IF(J3*FORECAST(K2,B3:J3,B2:J2)&gt;0,FORECAST(K2,B3:J3,B2:J2),J3)*$X$1</f>
        <v>-241</v>
      </c>
      <c r="L3" s="5">
        <f>IF(K3*FORECAST(L2,B3:K3,B2:K2)&gt;0,FORECAST(L2,B3:K3,B2:K2),K3)*$X$1</f>
        <v>-253</v>
      </c>
      <c r="M3" s="5">
        <f>IF(L3*FORECAST(M2,B3:L3,B2:L2)&gt;0,FORECAST(M2,B3:L3,B2:L2),L3)*$X$1</f>
        <v>-265</v>
      </c>
      <c r="N3" s="5">
        <f>IF(M3*FORECAST(N2,B3:M3,B2:M2)&gt;0,FORECAST(N2,B3:M3,B2:M2),M3)*$X$1</f>
        <v>-277</v>
      </c>
      <c r="O3" s="5">
        <f>IF(N3*FORECAST(O2,B3:N3,B2:N2)&gt;0,FORECAST(O2,B3:N3,B2:N2),N3)*$X$1</f>
        <v>-289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-226.0</v>
      </c>
      <c r="C4" s="1">
        <v>-211.0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532</v>
      </c>
      <c r="B5" s="1">
        <v>107.0</v>
      </c>
      <c r="C5" s="1">
        <v>110.0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533</v>
      </c>
      <c r="L7" s="1">
        <f>IF(O3*FORECAST(O2,B3:O3,B2:O2)&gt;0,FORECAST(O2,B3:O3,B2:O2),N3)*$X$1 * (1+0.02)/(0.0774-0.02)</f>
        <v>-5135.54007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534</v>
      </c>
      <c r="L8" s="6">
        <f t="array" ref="L8">NPV(0.0774,E3:O3)</f>
        <v>-1591.686205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535</v>
      </c>
      <c r="L9" s="6">
        <f t="array" ref="L9">NPV(0.0774,E16:O16)</f>
        <v>-2261.723127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536</v>
      </c>
      <c r="L10" s="6">
        <f>L8 + L9</f>
        <v>-3853.409331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-211.0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537</v>
      </c>
      <c r="L12" s="6">
        <f>L10 - L11</f>
        <v>-3642.409331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538</v>
      </c>
      <c r="L13" s="1">
        <v>110.0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-33.1128121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5">
        <v>0.0</v>
      </c>
      <c r="M16" s="5">
        <v>0.0</v>
      </c>
      <c r="N16" s="5">
        <v>0.0</v>
      </c>
      <c r="O16" s="5">
        <f>IF(O3*FORECAST(O2,B3:O3,B2:O2)&gt;0,FORECAST(O2,B3:O3,B2:O2),N3)*$X$1 * (1+0.02)/(0.0774-0.02)</f>
        <v>-5135.54007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