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<sst xmlns="http://schemas.openxmlformats.org/spreadsheetml/2006/main" count="408" uniqueCount="336">
  <si>
    <t>ticker</t>
  </si>
  <si>
    <t>VMCA</t>
  </si>
  <si>
    <t>nombre</t>
  </si>
  <si>
    <t>VALUENCE MERGER CORP I</t>
  </si>
  <si>
    <t>empresa</t>
  </si>
  <si>
    <t>Investment Holding Companies</t>
  </si>
  <si>
    <t>Open</t>
  </si>
  <si>
    <t>Target Price</t>
  </si>
  <si>
    <t>Upside</t>
  </si>
  <si>
    <t>-1317.92%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</si>
  <si>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</si>
  <si>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</si>
  <si>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</si>
  <si>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</si>
  <si>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</si>
  <si>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</si>
  <si>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</si>
  <si>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</si>
  <si>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</si>
  <si>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Other Operating Activities, Total</t>
  </si>
  <si>
    <t>Change in Other Net Operating Assets</t>
  </si>
  <si>
    <t>Cash from Operations</t>
  </si>
  <si>
    <t>0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</si>
  <si>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</si>
  <si>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</si>
  <si>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</si>
  <si>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</si>
  <si>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</si>
  <si>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</si>
  <si>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</si>
  <si>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</si>
  <si>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</si>
  <si>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</si>
  <si>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</si>
  <si>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</si>
  <si>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</si>
  <si>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</si>
  <si>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</si>
  <si>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</si>
  <si>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</si>
  <si>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</si>
  <si>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</si>
  <si>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</si>
  <si>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</si>
  <si>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Deferred Charges Long-Term</t>
  </si>
  <si>
    <t>Other Long-Term Assets, Total</t>
  </si>
  <si>
    <t>Total Assets</t>
  </si>
  <si>
    <t>Liabilities</t>
  </si>
  <si>
    <t>Accrued Expenses, Total</t>
  </si>
  <si>
    <t>Short-term Borrowings</t>
  </si>
  <si>
    <t>Other Current Liabilities</t>
  </si>
  <si>
    <t>Total Current Liabilities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</si>
  <si>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</si>
  <si>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</si>
  <si>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</si>
  <si>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</si>
  <si>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</si>
  <si>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</si>
  <si>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</si>
  <si>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</si>
  <si>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</si>
  <si>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</si>
  <si>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</si>
  <si>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-0.35</t>
  </si>
  <si>
    <t>-1.02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</si>
  <si>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</si>
  <si>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</si>
  <si>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</si>
  <si>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</si>
  <si>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</si>
  <si>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</si>
  <si>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</si>
  <si>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</si>
  <si>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</si>
  <si>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</si>
  <si>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</si>
  <si>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</si>
  <si>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</si>
  <si>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</si>
  <si>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</si>
  <si>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</si>
  <si>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</si>
  <si>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</si>
  <si>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</si>
  <si>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</si>
  <si>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0.03</t>
  </si>
  <si>
    <t>0.26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</si>
  <si>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</si>
  <si>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</si>
  <si>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</si>
  <si>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</si>
  <si>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</si>
  <si>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</si>
  <si>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0.02</t>
  </si>
  <si>
    <t>0.16</t>
  </si>
  <si>
    <t>Normalized Diluted EPS</t>
  </si>
  <si>
    <t>EBITA</t>
  </si>
  <si>
    <t>EBIT</t>
  </si>
  <si>
    <t>Normalized Net Income</t>
  </si>
  <si>
    <t>Supplemental Operating Expense Items</t>
  </si>
  <si>
    <t>General and Administrative Expenses</t>
  </si>
  <si>
    <t>Profitability</t>
  </si>
  <si>
    <t>Return on Assets</t>
  </si>
  <si>
    <t>-1.41</t>
  </si>
  <si>
    <t>-0.58</t>
  </si>
  <si>
    <t>Return on Total Capital</t>
  </si>
  <si>
    <t>36.31</t>
  </si>
  <si>
    <t>9.28</t>
  </si>
  <si>
    <t>Return On Equity %</t>
  </si>
  <si>
    <t>-13.27</t>
  </si>
  <si>
    <t>-44.56</t>
  </si>
  <si>
    <t>Return on Common Equity</t>
  </si>
  <si>
    <t>Short Term Liquidity</t>
  </si>
  <si>
    <t>Current Ratio</t>
  </si>
  <si>
    <t>0.29</t>
  </si>
  <si>
    <t>0.37</t>
  </si>
  <si>
    <t>Quick Ratio</t>
  </si>
  <si>
    <t>0.14</t>
  </si>
  <si>
    <t>0.15</t>
  </si>
  <si>
    <t>Operating Cash Flow to Current Liabilities</t>
  </si>
  <si>
    <t>-0.51</t>
  </si>
  <si>
    <t>-0.15</t>
  </si>
  <si>
    <t>Long Term Solvency</t>
  </si>
  <si>
    <t>Total Debt/Equity</t>
  </si>
  <si>
    <t>-2.08</t>
  </si>
  <si>
    <t>-20.7</t>
  </si>
  <si>
    <t>Total Debt / Total Capital</t>
  </si>
  <si>
    <t>95.22</t>
  </si>
  <si>
    <t>-2.13</t>
  </si>
  <si>
    <t>-26.11</t>
  </si>
  <si>
    <t>Total Liabilities / Total Assets</t>
  </si>
  <si>
    <t>97.63</t>
  </si>
  <si>
    <t>104.13</t>
  </si>
  <si>
    <t>116.95</t>
  </si>
  <si>
    <t>Growth Over Prior Year</t>
  </si>
  <si>
    <t>EBITA, 1 Yr. Growth %</t>
  </si>
  <si>
    <t>-46.8</t>
  </si>
  <si>
    <t>EBIT, 1 Yr. Growth %</t>
  </si>
  <si>
    <t>Earnings From Cont. Operations, 1 Yr. Growth %</t>
  </si>
  <si>
    <t>656.65</t>
  </si>
  <si>
    <t>Net Income, 1 Yr. Growth %</t>
  </si>
  <si>
    <t>Normalized Net Income, 1 Yr. Growth %</t>
  </si>
  <si>
    <t>Diluted EPS Before Extra, 1 Yr. Growth %</t>
  </si>
  <si>
    <t>876.12</t>
  </si>
  <si>
    <t>Total Assets, 1 Yr. Growth %</t>
  </si>
  <si>
    <t>-69.6</t>
  </si>
  <si>
    <t>Tangible Book Value, 1 Yr. Growth %</t>
  </si>
  <si>
    <t>24.91</t>
  </si>
  <si>
    <t>Common Equity, 1 Yr. Growth %</t>
  </si>
  <si>
    <t>Cash From Operations, 1 Yr. Growth %</t>
  </si>
  <si>
    <t>-38.37</t>
  </si>
  <si>
    <t>Levered Free Cash Flow, 1 Yr. Growth %</t>
  </si>
  <si>
    <t>-38.7</t>
  </si>
  <si>
    <t>Unlevered Free Cash Flow, 1 Yr. Growth %</t>
  </si>
  <si>
    <t>Compound Annual Growth Rate Over Two Years</t>
  </si>
  <si>
    <t>EBITA, 2 Yr. CAGR %</t>
  </si>
  <si>
    <t>583.59</t>
  </si>
  <si>
    <t>EBIT, 2 Yr. CAGR %</t>
  </si>
  <si>
    <t>Earnings From Cont. Operations, 2 Yr. CAGR %</t>
  </si>
  <si>
    <t>Net Income, 2 Yr. CAGR %</t>
  </si>
  <si>
    <t>Normalized Net Income, 2 Yr. CAGR %</t>
  </si>
  <si>
    <t>Total Assets, 2 Yr. CAGR %</t>
  </si>
  <si>
    <t>950.79</t>
  </si>
  <si>
    <t>Tangible Book Value, 2 Yr. CAGR %</t>
  </si>
  <si>
    <t>Common Equity, 2 Yr. CAGR %</t>
  </si>
  <si>
    <t>2022</t>
  </si>
  <si>
    <t>2023</t>
  </si>
  <si>
    <t>Capitalization
                                    1</t>
  </si>
  <si>
    <t>284.2</t>
  </si>
  <si>
    <t>131.1</t>
  </si>
  <si>
    <t>Change</t>
  </si>
  <si>
    <t>-</t>
  </si>
  <si>
    <t>-53.88%</t>
  </si>
  <si>
    <t>Enterprise Value (EV)
                                    1</t>
  </si>
  <si>
    <t>284.1</t>
  </si>
  <si>
    <t>132.8</t>
  </si>
  <si>
    <t>-53.24%</t>
  </si>
  <si>
    <t>P/E ratio</t>
  </si>
  <si>
    <t>387x</t>
  </si>
  <si>
    <t>43x</t>
  </si>
  <si>
    <t>PBR</t>
  </si>
  <si>
    <t>-29.8x</t>
  </si>
  <si>
    <t>-11x</t>
  </si>
  <si>
    <t>PEG</t>
  </si>
  <si>
    <t>0x</t>
  </si>
  <si>
    <t>Capitalization / Revenue</t>
  </si>
  <si>
    <t>EV / Revenue</t>
  </si>
  <si>
    <t>EV / EBITDA</t>
  </si>
  <si>
    <t>EV / EBIT</t>
  </si>
  <si>
    <t>-109x</t>
  </si>
  <si>
    <t>-95.4x</t>
  </si>
  <si>
    <t>EV / FCF</t>
  </si>
  <si>
    <t>-678,860,664x</t>
  </si>
  <si>
    <t>-517,923,888x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</si>
  <si>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</si>
  <si>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</si>
  <si>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</si>
  <si>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</si>
  <si>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</si>
  <si>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0.0267</t>
  </si>
  <si>
    <t>0.2602</t>
  </si>
  <si>
    <t>Distribution rate</t>
  </si>
  <si>
    <t>Net sales</t>
  </si>
  <si>
    <t>EBITDA</t>
  </si>
  <si>
    <t>EBIT
                                    1</t>
  </si>
  <si>
    <t>-2.617</t>
  </si>
  <si>
    <t>-1.392</t>
  </si>
  <si>
    <t>Net income
                                    1</t>
  </si>
  <si>
    <t>0.6306</t>
  </si>
  <si>
    <t>4.771</t>
  </si>
  <si>
    <t>Net Debt
                                    1</t>
  </si>
  <si>
    <t>-0.1208</t>
  </si>
  <si>
    <t>1.778</t>
  </si>
  <si>
    <t>Reference price
                                    2</t>
  </si>
  <si>
    <t>10.33</t>
  </si>
  <si>
    <t>11.19</t>
  </si>
  <si>
    <t>Nbr of stocks (in thousands)</t>
  </si>
  <si>
    <t>27,512</t>
  </si>
  <si>
    <t>11,713</t>
  </si>
  <si>
    <t>Announcement Date</t>
  </si>
  <si>
    <t>3/31/23</t>
  </si>
  <si>
    <t>3/29/24</t>
  </si>
  <si>
    <t>address1</t>
  </si>
  <si>
    <t>4 Orinda Way</t>
  </si>
  <si>
    <t>address2</t>
  </si>
  <si>
    <t>Suite 100D</t>
  </si>
  <si>
    <t>city</t>
  </si>
  <si>
    <t>Orinda</t>
  </si>
  <si>
    <t>state</t>
  </si>
  <si>
    <t>CA</t>
  </si>
  <si>
    <t>zip</t>
  </si>
  <si>
    <t>94563</t>
  </si>
  <si>
    <t>country</t>
  </si>
  <si>
    <t>phone</t>
  </si>
  <si>
    <t>(415) 340-0222</t>
  </si>
  <si>
    <t>website</t>
  </si>
  <si>
    <t>https://www.valuencecap.com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</si>
  <si>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</si>
  <si>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</si>
  <si>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</si>
  <si>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</si>
  <si>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</si>
  <si>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</si>
  <si>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</si>
  <si>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</si>
  <si>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</si>
  <si>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</si>
  <si>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</si>
  <si>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Valuence Merger Corp. I does not have significant operations. It intends to effect a merger, share exchange, asset acquisition, share purchase, reorganization, or similar business combination with one or more businesses or entities in developing breakthrough technology in life sciences and/or advancing a platform for sustainable technology in Asia. The company was incorporated in 2021 and is based in Orinda, California.</t>
  </si>
  <si>
    <t>companyOfficers</t>
  </si>
  <si>
    <t>[{'maxAge': 1, 'name': 'Mr. Sung Yoon Woo', 'age': 46, 'title': 'CEO &amp; Director', 'yearBorn': 1977, 'exercisedValue': 0, 'unexercisedValue': 0}, {'maxAge': 1, 'name': 'Mr. Sungsik  Lee', 'age': 46, 'title': 'President', 'yearBorn': 1977, 'exercisedValue': 0, 'unexercisedValue': 0}, {'maxAge': 1, 'name': 'Mr. Sungwoo  Hyung', 'age': 37, 'title': 'CFO &amp; Director', 'yearBorn': 1986, 'exercisedValue': 0, 'unexercisedValue': 0}, {'maxAge': 1, 'name': 'Dr. Gene Young  Cho', 'age': 39, 'title': 'Chief Operating Officer', 'yearBorn': 1984,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</si>
  <si>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</si>
  <si>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</si>
  <si>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</si>
  <si>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</si>
  <si>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</si>
  <si>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</si>
  <si>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</si>
  <si>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</si>
  <si>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</si>
  <si>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</si>
  <si>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</si>
  <si>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</si>
  <si>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</si>
  <si>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</si>
  <si>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</si>
  <si>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</si>
  <si>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</si>
  <si>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</si>
  <si>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</si>
  <si>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</si>
  <si>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</si>
  <si>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</si>
  <si>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</si>
  <si>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</si>
  <si>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</si>
  <si>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</si>
  <si>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</si>
  <si>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</si>
  <si>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</si>
  <si>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</si>
  <si>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</si>
  <si>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</si>
  <si>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</si>
  <si>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</si>
  <si>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</si>
  <si>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</si>
  <si>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</si>
  <si>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</si>
  <si>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</si>
  <si>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</si>
  <si>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</si>
  <si>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</si>
  <si>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</si>
  <si>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</si>
  <si>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</si>
  <si>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</si>
  <si>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</si>
  <si>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</si>
  <si>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</si>
  <si>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</si>
  <si>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</si>
  <si>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</si>
  <si>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Valuence Merger Corp. I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</si>
  <si>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</si>
  <si>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</si>
  <si>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</si>
  <si>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</si>
  <si>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</si>
  <si>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</si>
  <si>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</si>
  <si>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8152b803-a2cc-3629-bc9c-d290a872833c</t>
  </si>
  <si>
    <t>messageBoardId</t>
  </si>
  <si>
    <t>finmb_1759585816</t>
  </si>
  <si>
    <t>gmtOffSetMilliseconds</t>
  </si>
  <si>
    <t>currentPrice</t>
  </si>
  <si>
    <t>recommendationKey</t>
  </si>
  <si>
    <t>none</t>
  </si>
  <si>
    <t>totalCash</t>
  </si>
  <si>
    <t>totalCashPerShare</t>
  </si>
  <si>
    <t>totalDebt</t>
  </si>
  <si>
    <t>quickRatio</t>
  </si>
  <si>
    <t>currentRatio</t>
  </si>
  <si>
    <t>returnOnAssets</t>
  </si>
  <si>
    <t>freeCashflow</t>
  </si>
  <si>
    <t>operatingCashflow</t>
  </si>
  <si>
    <t>earningsGrowth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</si>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</sst>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valuenceca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11.52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-140.3047657795256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8.4901136E7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-1.015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-2.0</v>
      </c>
      <c r="C2" s="1">
        <v>63.0</v>
      </c>
      <c r="D2" s="1">
        <v>4.0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2.0</v>
      </c>
      <c r="C3" s="1">
        <v>-3.0</v>
      </c>
      <c r="D3" s="1">
        <v>-6.0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1.0</v>
      </c>
      <c r="D4" s="1">
        <v>68.0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 t="s">
        <v>22</v>
      </c>
      <c r="C5" s="1">
        <v>-1.0</v>
      </c>
      <c r="D5" s="1">
        <v>-70.0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</v>
      </c>
      <c r="B6" s="1">
        <v>0.0</v>
      </c>
      <c r="C6" s="1">
        <v>-227.0</v>
      </c>
      <c r="D6" s="1">
        <v>167.0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</v>
      </c>
      <c r="B7" s="1">
        <v>0.0</v>
      </c>
      <c r="C7" s="1">
        <v>-227.0</v>
      </c>
      <c r="D7" s="1">
        <v>167.0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</v>
      </c>
      <c r="B8" s="1">
        <v>30.0</v>
      </c>
      <c r="C8" s="1">
        <v>19.0</v>
      </c>
      <c r="D8" s="1">
        <v>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</v>
      </c>
      <c r="B9" s="1">
        <v>90.0</v>
      </c>
      <c r="C9" s="1">
        <v>19.0</v>
      </c>
      <c r="D9" s="1">
        <v>2.0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</v>
      </c>
      <c r="B10" s="1">
        <v>-1.0</v>
      </c>
      <c r="C10" s="1">
        <v>-30.0</v>
      </c>
      <c r="D10" s="1">
        <v>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</v>
      </c>
      <c r="B11" s="1">
        <v>-3.0</v>
      </c>
      <c r="C11" s="1">
        <v>-30.0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</v>
      </c>
      <c r="B12" s="1">
        <v>0.0</v>
      </c>
      <c r="C12" s="1">
        <v>218.0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</v>
      </c>
      <c r="B13" s="1">
        <v>0.0</v>
      </c>
      <c r="C13" s="1">
        <v>0.0</v>
      </c>
      <c r="D13" s="1">
        <v>-168.0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</v>
      </c>
      <c r="B14" s="1">
        <v>-33.0</v>
      </c>
      <c r="C14" s="1">
        <v>9.0</v>
      </c>
      <c r="D14" s="1">
        <v>-7.0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</v>
      </c>
      <c r="B15" s="1">
        <v>53.0</v>
      </c>
      <c r="C15" s="1">
        <v>228.0</v>
      </c>
      <c r="D15" s="1">
        <v>-166.0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</v>
      </c>
      <c r="B16" s="1">
        <v>53.0</v>
      </c>
      <c r="C16" s="1">
        <v>14.0</v>
      </c>
      <c r="D16" s="1">
        <v>36.0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</v>
      </c>
      <c r="B18" s="1">
        <v>0.0</v>
      </c>
      <c r="C18" s="1">
        <v>-41.0</v>
      </c>
      <c r="D18" s="1">
        <v>-25.0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</v>
      </c>
      <c r="B19" s="1">
        <v>0.0</v>
      </c>
      <c r="C19" s="1">
        <v>-41.0</v>
      </c>
      <c r="D19" s="1">
        <v>-25.0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</v>
      </c>
      <c r="B20" s="1">
        <v>0.0</v>
      </c>
      <c r="C20" s="1">
        <v>-1.0</v>
      </c>
      <c r="D20" s="1">
        <v>-61.0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</v>
      </c>
      <c r="B21" s="1">
        <v>87.0</v>
      </c>
      <c r="C21" s="1">
        <v>-10.0</v>
      </c>
      <c r="D21" s="1">
        <v>2.0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40</v>
      </c>
      <c r="B3" s="1">
        <v>17.0</v>
      </c>
      <c r="C3" s="1">
        <v>31.0</v>
      </c>
      <c r="D3" s="1">
        <v>68.0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41</v>
      </c>
      <c r="B4" s="1">
        <v>17.0</v>
      </c>
      <c r="C4" s="1">
        <v>31.0</v>
      </c>
      <c r="D4" s="1">
        <v>68.0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42</v>
      </c>
      <c r="B5" s="1">
        <v>0.0</v>
      </c>
      <c r="C5" s="1">
        <v>52.0</v>
      </c>
      <c r="D5" s="1">
        <v>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43</v>
      </c>
      <c r="B6" s="1">
        <v>17.0</v>
      </c>
      <c r="C6" s="1">
        <v>84.0</v>
      </c>
      <c r="D6" s="1">
        <v>76.0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44</v>
      </c>
      <c r="B7" s="1">
        <v>45.0</v>
      </c>
      <c r="C7" s="1">
        <v>0.0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45</v>
      </c>
      <c r="B8" s="1">
        <v>0.0</v>
      </c>
      <c r="C8" s="1">
        <v>230.0</v>
      </c>
      <c r="D8" s="1">
        <v>69.0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46</v>
      </c>
      <c r="B9" s="1">
        <v>63.0</v>
      </c>
      <c r="C9" s="1">
        <v>231.0</v>
      </c>
      <c r="D9" s="1">
        <v>70.0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47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48</v>
      </c>
      <c r="B11" s="1">
        <v>0.0</v>
      </c>
      <c r="C11" s="1">
        <v>1.0</v>
      </c>
      <c r="D11" s="1">
        <v>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49</v>
      </c>
      <c r="B12" s="1">
        <v>30.0</v>
      </c>
      <c r="C12" s="1">
        <v>19.0</v>
      </c>
      <c r="D12" s="1">
        <v>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50</v>
      </c>
      <c r="B13" s="1">
        <v>32.0</v>
      </c>
      <c r="C13" s="1">
        <v>7.0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51</v>
      </c>
      <c r="B14" s="1">
        <v>62.0</v>
      </c>
      <c r="C14" s="1">
        <v>2.0</v>
      </c>
      <c r="D14" s="1">
        <v>4.0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52</v>
      </c>
      <c r="B15" s="1">
        <v>0.0</v>
      </c>
      <c r="C15" s="1">
        <v>238.0</v>
      </c>
      <c r="D15" s="1">
        <v>77.0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53</v>
      </c>
      <c r="B16" s="1">
        <v>62.0</v>
      </c>
      <c r="C16" s="1">
        <v>240.0</v>
      </c>
      <c r="D16" s="1">
        <v>82.0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54</v>
      </c>
      <c r="B17" s="1">
        <v>575.0</v>
      </c>
      <c r="C17" s="1">
        <v>550.0</v>
      </c>
      <c r="D17" s="1">
        <v>550.0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55</v>
      </c>
      <c r="B18" s="1">
        <v>2.0</v>
      </c>
      <c r="C18" s="1">
        <v>0.0</v>
      </c>
      <c r="D18" s="1">
        <v>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56</v>
      </c>
      <c r="B19" s="1">
        <v>0.0</v>
      </c>
      <c r="C19" s="1">
        <v>-9.0</v>
      </c>
      <c r="D19" s="1">
        <v>-11.0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57</v>
      </c>
      <c r="B20" s="1">
        <v>1.0</v>
      </c>
      <c r="C20" s="1">
        <v>-9.0</v>
      </c>
      <c r="D20" s="1">
        <v>-11.0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58</v>
      </c>
      <c r="B21" s="1">
        <v>1.0</v>
      </c>
      <c r="C21" s="1">
        <v>-9.0</v>
      </c>
      <c r="D21" s="1">
        <v>-11.0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59</v>
      </c>
      <c r="B22" s="1">
        <v>63.0</v>
      </c>
      <c r="C22" s="1">
        <v>231.0</v>
      </c>
      <c r="D22" s="1">
        <v>70.0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60</v>
      </c>
      <c r="B24" s="1">
        <v>5.0</v>
      </c>
      <c r="C24" s="1">
        <v>27.0</v>
      </c>
      <c r="D24" s="1">
        <v>11.0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61</v>
      </c>
      <c r="B25" s="1">
        <v>5.0</v>
      </c>
      <c r="C25" s="1">
        <v>27.0</v>
      </c>
      <c r="D25" s="1">
        <v>11.0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62</v>
      </c>
      <c r="B26" s="1" t="s">
        <v>22</v>
      </c>
      <c r="C26" s="1" t="s">
        <v>63</v>
      </c>
      <c r="D26" s="1" t="s">
        <v>64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65</v>
      </c>
      <c r="B27" s="1">
        <v>1.0</v>
      </c>
      <c r="C27" s="1">
        <v>-9.0</v>
      </c>
      <c r="D27" s="1">
        <v>-11.0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66</v>
      </c>
      <c r="B28" s="1" t="s">
        <v>22</v>
      </c>
      <c r="C28" s="1" t="s">
        <v>63</v>
      </c>
      <c r="D28" s="1" t="s">
        <v>64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67</v>
      </c>
      <c r="B29" s="1">
        <v>30.0</v>
      </c>
      <c r="C29" s="1">
        <v>19.0</v>
      </c>
      <c r="D29" s="1">
        <v>2.0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68</v>
      </c>
      <c r="B30" s="1">
        <v>12.0</v>
      </c>
      <c r="C30" s="1">
        <v>-12.0</v>
      </c>
      <c r="D30" s="1">
        <v>1.0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69</v>
      </c>
      <c r="B31" s="1">
        <v>3.0</v>
      </c>
      <c r="C31" s="1">
        <v>3.0</v>
      </c>
      <c r="D31" s="1">
        <v>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70</v>
      </c>
      <c r="B32" s="1">
        <v>0.0</v>
      </c>
      <c r="C32" s="1">
        <v>4.0</v>
      </c>
      <c r="D32" s="1">
        <v>4.0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</v>
      </c>
      <c r="B2" s="1">
        <v>0.0</v>
      </c>
      <c r="C2" s="1">
        <v>2.0</v>
      </c>
      <c r="D2" s="1">
        <v>1.0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72</v>
      </c>
      <c r="B3" s="1">
        <v>0.0</v>
      </c>
      <c r="C3" s="1">
        <v>2.0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73</v>
      </c>
      <c r="B4" s="1">
        <v>0.0</v>
      </c>
      <c r="C4" s="1">
        <v>-2.0</v>
      </c>
      <c r="D4" s="1">
        <v>-1.0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74</v>
      </c>
      <c r="B5" s="1">
        <v>0.0</v>
      </c>
      <c r="C5" s="1">
        <v>3.0</v>
      </c>
      <c r="D5" s="1">
        <v>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</v>
      </c>
      <c r="B6" s="1">
        <v>0.0</v>
      </c>
      <c r="C6" s="1">
        <v>3.0</v>
      </c>
      <c r="D6" s="1">
        <v>6.0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76</v>
      </c>
      <c r="B7" s="1">
        <v>0.0</v>
      </c>
      <c r="C7" s="1">
        <v>63.0</v>
      </c>
      <c r="D7" s="1">
        <v>4.0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77</v>
      </c>
      <c r="B8" s="1">
        <v>0.0</v>
      </c>
      <c r="C8" s="1">
        <v>63.0</v>
      </c>
      <c r="D8" s="1">
        <v>4.0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78</v>
      </c>
      <c r="B9" s="1">
        <v>0.0</v>
      </c>
      <c r="C9" s="1">
        <v>63.0</v>
      </c>
      <c r="D9" s="1">
        <v>4.0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79</v>
      </c>
      <c r="B10" s="1">
        <v>0.0</v>
      </c>
      <c r="C10" s="1">
        <v>63.0</v>
      </c>
      <c r="D10" s="1">
        <v>4.0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80</v>
      </c>
      <c r="B11" s="1">
        <v>0.0</v>
      </c>
      <c r="C11" s="1">
        <v>63.0</v>
      </c>
      <c r="D11" s="1">
        <v>4.0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81</v>
      </c>
      <c r="B12" s="1">
        <v>0.0</v>
      </c>
      <c r="C12" s="1">
        <v>63.0</v>
      </c>
      <c r="D12" s="1">
        <v>4.0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82</v>
      </c>
      <c r="B13" s="1">
        <v>0.0</v>
      </c>
      <c r="C13" s="1">
        <v>63.0</v>
      </c>
      <c r="D13" s="1">
        <v>4.0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83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84</v>
      </c>
      <c r="B15" s="1">
        <v>0.0</v>
      </c>
      <c r="C15" s="1" t="s">
        <v>85</v>
      </c>
      <c r="D15" s="1" t="s">
        <v>86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87</v>
      </c>
      <c r="B16" s="1">
        <v>0.0</v>
      </c>
      <c r="C16" s="1" t="s">
        <v>85</v>
      </c>
      <c r="D16" s="1" t="s">
        <v>86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88</v>
      </c>
      <c r="B17" s="1">
        <v>3.0</v>
      </c>
      <c r="C17" s="1">
        <v>23.0</v>
      </c>
      <c r="D17" s="1">
        <v>18.0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89</v>
      </c>
      <c r="B18" s="1">
        <v>0.0</v>
      </c>
      <c r="C18" s="1" t="s">
        <v>85</v>
      </c>
      <c r="D18" s="1" t="s">
        <v>86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90</v>
      </c>
      <c r="B19" s="1">
        <v>0.0</v>
      </c>
      <c r="C19" s="1" t="s">
        <v>85</v>
      </c>
      <c r="D19" s="1" t="s">
        <v>86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91</v>
      </c>
      <c r="B20" s="1">
        <v>3.0</v>
      </c>
      <c r="C20" s="1">
        <v>23.0</v>
      </c>
      <c r="D20" s="1">
        <v>18.0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92</v>
      </c>
      <c r="B21" s="1">
        <v>0.0</v>
      </c>
      <c r="C21" s="1" t="s">
        <v>93</v>
      </c>
      <c r="D21" s="1" t="s">
        <v>94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95</v>
      </c>
      <c r="B22" s="1">
        <v>0.0</v>
      </c>
      <c r="C22" s="1" t="s">
        <v>93</v>
      </c>
      <c r="D22" s="1" t="s">
        <v>94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96</v>
      </c>
      <c r="B24" s="1">
        <v>0.0</v>
      </c>
      <c r="C24" s="1">
        <v>-2.0</v>
      </c>
      <c r="D24" s="1">
        <v>-1.0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97</v>
      </c>
      <c r="B25" s="1">
        <v>0.0</v>
      </c>
      <c r="C25" s="1">
        <v>-2.0</v>
      </c>
      <c r="D25" s="1">
        <v>-1.0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98</v>
      </c>
      <c r="B26" s="1">
        <v>0.0</v>
      </c>
      <c r="C26" s="1">
        <v>39.0</v>
      </c>
      <c r="D26" s="1">
        <v>2.0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100</v>
      </c>
      <c r="B28" s="1">
        <v>0.0</v>
      </c>
      <c r="C28" s="1">
        <v>0.0</v>
      </c>
      <c r="D28" s="1">
        <v>1.0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102</v>
      </c>
      <c r="B3" s="1">
        <v>0.0</v>
      </c>
      <c r="C3" s="1" t="s">
        <v>103</v>
      </c>
      <c r="D3" s="1" t="s">
        <v>104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105</v>
      </c>
      <c r="B4" s="1">
        <v>0.0</v>
      </c>
      <c r="C4" s="1" t="s">
        <v>106</v>
      </c>
      <c r="D4" s="1" t="s">
        <v>107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108</v>
      </c>
      <c r="B5" s="1">
        <v>0.0</v>
      </c>
      <c r="C5" s="1" t="s">
        <v>109</v>
      </c>
      <c r="D5" s="1" t="s">
        <v>110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111</v>
      </c>
      <c r="B6" s="1">
        <v>0.0</v>
      </c>
      <c r="C6" s="1" t="s">
        <v>109</v>
      </c>
      <c r="D6" s="1" t="s">
        <v>110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113</v>
      </c>
      <c r="B8" s="1" t="s">
        <v>114</v>
      </c>
      <c r="C8" s="1" t="s">
        <v>115</v>
      </c>
      <c r="D8" s="1" t="s">
        <v>94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116</v>
      </c>
      <c r="B9" s="1" t="s">
        <v>114</v>
      </c>
      <c r="C9" s="1" t="s">
        <v>117</v>
      </c>
      <c r="D9" s="1" t="s">
        <v>118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119</v>
      </c>
      <c r="B10" s="1" t="s">
        <v>22</v>
      </c>
      <c r="C10" s="1" t="s">
        <v>120</v>
      </c>
      <c r="D10" s="1" t="s">
        <v>121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122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123</v>
      </c>
      <c r="B12" s="1">
        <v>0.0</v>
      </c>
      <c r="C12" s="1" t="s">
        <v>124</v>
      </c>
      <c r="D12" s="1" t="s">
        <v>125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126</v>
      </c>
      <c r="B13" s="1" t="s">
        <v>127</v>
      </c>
      <c r="C13" s="1" t="s">
        <v>128</v>
      </c>
      <c r="D13" s="1" t="s">
        <v>129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</v>
      </c>
      <c r="B14" s="1" t="s">
        <v>131</v>
      </c>
      <c r="C14" s="1" t="s">
        <v>132</v>
      </c>
      <c r="D14" s="1" t="s">
        <v>133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134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</v>
      </c>
      <c r="B16" s="1">
        <v>0.0</v>
      </c>
      <c r="C16" s="1">
        <v>0.0</v>
      </c>
      <c r="D16" s="1" t="s">
        <v>136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</v>
      </c>
      <c r="B17" s="1">
        <v>0.0</v>
      </c>
      <c r="C17" s="1">
        <v>0.0</v>
      </c>
      <c r="D17" s="1" t="s">
        <v>136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</v>
      </c>
      <c r="B18" s="1">
        <v>0.0</v>
      </c>
      <c r="C18" s="1">
        <v>0.0</v>
      </c>
      <c r="D18" s="1" t="s">
        <v>139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</v>
      </c>
      <c r="B19" s="1">
        <v>0.0</v>
      </c>
      <c r="C19" s="1">
        <v>0.0</v>
      </c>
      <c r="D19" s="1" t="s">
        <v>139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</v>
      </c>
      <c r="B20" s="1">
        <v>0.0</v>
      </c>
      <c r="C20" s="1">
        <v>0.0</v>
      </c>
      <c r="D20" s="1" t="s">
        <v>139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</v>
      </c>
      <c r="B21" s="1">
        <v>0.0</v>
      </c>
      <c r="C21" s="1">
        <v>0.0</v>
      </c>
      <c r="D21" s="1" t="s">
        <v>143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144</v>
      </c>
      <c r="B22" s="1">
        <v>0.0</v>
      </c>
      <c r="C22" s="1">
        <v>3.0</v>
      </c>
      <c r="D22" s="1" t="s">
        <v>145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146</v>
      </c>
      <c r="B23" s="1">
        <v>0.0</v>
      </c>
      <c r="C23" s="1">
        <v>-6.0</v>
      </c>
      <c r="D23" s="1" t="s">
        <v>147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</v>
      </c>
      <c r="B24" s="1">
        <v>0.0</v>
      </c>
      <c r="C24" s="1">
        <v>-6.0</v>
      </c>
      <c r="D24" s="1" t="s">
        <v>147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</v>
      </c>
      <c r="B25" s="1">
        <v>0.0</v>
      </c>
      <c r="C25" s="1">
        <v>0.0</v>
      </c>
      <c r="D25" s="1" t="s">
        <v>150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</v>
      </c>
      <c r="B26" s="1">
        <v>0.0</v>
      </c>
      <c r="C26" s="1">
        <v>0.0</v>
      </c>
      <c r="D26" s="1" t="s">
        <v>152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>
        <v>0.0</v>
      </c>
      <c r="C27" s="1">
        <v>0.0</v>
      </c>
      <c r="D27" s="1" t="s">
        <v>152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1">
        <v>0.0</v>
      </c>
      <c r="C29" s="1">
        <v>0.0</v>
      </c>
      <c r="D29" s="1" t="s">
        <v>156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157</v>
      </c>
      <c r="B30" s="1">
        <v>0.0</v>
      </c>
      <c r="C30" s="1">
        <v>0.0</v>
      </c>
      <c r="D30" s="1" t="s">
        <v>156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158</v>
      </c>
      <c r="B31" s="1">
        <v>0.0</v>
      </c>
      <c r="C31" s="1">
        <v>0.0</v>
      </c>
      <c r="D31" s="1">
        <v>0.0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159</v>
      </c>
      <c r="B32" s="1">
        <v>0.0</v>
      </c>
      <c r="C32" s="1">
        <v>0.0</v>
      </c>
      <c r="D32" s="1">
        <v>0.0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160</v>
      </c>
      <c r="B33" s="1">
        <v>0.0</v>
      </c>
      <c r="C33" s="1">
        <v>0.0</v>
      </c>
      <c r="D33" s="1">
        <v>0.0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161</v>
      </c>
      <c r="B34" s="1">
        <v>0.0</v>
      </c>
      <c r="C34" s="1">
        <v>0.0</v>
      </c>
      <c r="D34" s="1" t="s">
        <v>162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163</v>
      </c>
      <c r="B35" s="1">
        <v>0.0</v>
      </c>
      <c r="C35" s="1">
        <v>0.0</v>
      </c>
      <c r="D35" s="1">
        <v>0.0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164</v>
      </c>
      <c r="B36" s="1">
        <v>0.0</v>
      </c>
      <c r="C36" s="1">
        <v>0.0</v>
      </c>
      <c r="D36" s="1">
        <v>0.0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165</v>
      </c>
      <c r="C1" s="1" t="s">
        <v>166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167</v>
      </c>
      <c r="B2" s="1" t="s">
        <v>168</v>
      </c>
      <c r="C2" s="1" t="s">
        <v>169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170</v>
      </c>
      <c r="B3" s="1" t="s">
        <v>171</v>
      </c>
      <c r="C3" s="1" t="s">
        <v>172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173</v>
      </c>
      <c r="B4" s="1" t="s">
        <v>174</v>
      </c>
      <c r="C4" s="1" t="s">
        <v>175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170</v>
      </c>
      <c r="B5" s="1" t="s">
        <v>171</v>
      </c>
      <c r="C5" s="1" t="s">
        <v>176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177</v>
      </c>
      <c r="B6" s="1" t="s">
        <v>178</v>
      </c>
      <c r="C6" s="1" t="s">
        <v>179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180</v>
      </c>
      <c r="B7" s="1" t="s">
        <v>181</v>
      </c>
      <c r="C7" s="1" t="s">
        <v>182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183</v>
      </c>
      <c r="B8" s="1" t="s">
        <v>171</v>
      </c>
      <c r="C8" s="1" t="s">
        <v>184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185</v>
      </c>
      <c r="B9" s="1" t="s">
        <v>171</v>
      </c>
      <c r="C9" s="1" t="s">
        <v>171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186</v>
      </c>
      <c r="B10" s="1" t="s">
        <v>171</v>
      </c>
      <c r="C10" s="1" t="s">
        <v>171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187</v>
      </c>
      <c r="B11" s="1" t="s">
        <v>171</v>
      </c>
      <c r="C11" s="1" t="s">
        <v>171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188</v>
      </c>
      <c r="B12" s="1" t="s">
        <v>189</v>
      </c>
      <c r="C12" s="1" t="s">
        <v>190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191</v>
      </c>
      <c r="B13" s="1" t="s">
        <v>192</v>
      </c>
      <c r="C13" s="1" t="s">
        <v>193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194</v>
      </c>
      <c r="B14" s="1" t="s">
        <v>195</v>
      </c>
      <c r="C14" s="1" t="s">
        <v>195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196</v>
      </c>
      <c r="B15" s="1" t="s">
        <v>171</v>
      </c>
      <c r="C15" s="1" t="s">
        <v>171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197</v>
      </c>
      <c r="B16" s="1" t="s">
        <v>171</v>
      </c>
      <c r="C16" s="1" t="s">
        <v>171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198</v>
      </c>
      <c r="B17" s="1" t="s">
        <v>199</v>
      </c>
      <c r="C17" s="1" t="s">
        <v>200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201</v>
      </c>
      <c r="B18" s="1" t="s">
        <v>171</v>
      </c>
      <c r="C18" s="1" t="s">
        <v>171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202</v>
      </c>
      <c r="B19" s="1" t="s">
        <v>171</v>
      </c>
      <c r="C19" s="1" t="s">
        <v>171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203</v>
      </c>
      <c r="B20" s="1" t="s">
        <v>171</v>
      </c>
      <c r="C20" s="1" t="s">
        <v>171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204</v>
      </c>
      <c r="B21" s="1" t="s">
        <v>205</v>
      </c>
      <c r="C21" s="1" t="s">
        <v>206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207</v>
      </c>
      <c r="B22" s="1" t="s">
        <v>208</v>
      </c>
      <c r="C22" s="1" t="s">
        <v>209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210</v>
      </c>
      <c r="B23" s="1" t="s">
        <v>211</v>
      </c>
      <c r="C23" s="1" t="s">
        <v>212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213</v>
      </c>
      <c r="B24" s="1" t="s">
        <v>214</v>
      </c>
      <c r="C24" s="1" t="s">
        <v>215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216</v>
      </c>
      <c r="B25" s="1" t="s">
        <v>217</v>
      </c>
      <c r="C25" s="1" t="s">
        <v>218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219</v>
      </c>
      <c r="B26" s="1" t="s">
        <v>220</v>
      </c>
      <c r="C26" s="1" t="s">
        <v>221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222</v>
      </c>
      <c r="B2" s="1" t="s">
        <v>223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224</v>
      </c>
      <c r="B3" s="1" t="s">
        <v>225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226</v>
      </c>
      <c r="B4" s="1" t="s">
        <v>227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228</v>
      </c>
      <c r="B5" s="1" t="s">
        <v>229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230</v>
      </c>
      <c r="B6" s="1" t="s">
        <v>231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232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233</v>
      </c>
      <c r="B8" s="1" t="s">
        <v>234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235</v>
      </c>
      <c r="B9" s="4" t="s">
        <v>236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237</v>
      </c>
      <c r="B10" s="1" t="s">
        <v>238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239</v>
      </c>
      <c r="B11" s="1" t="s">
        <v>240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241</v>
      </c>
      <c r="B12" s="1" t="s">
        <v>238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242</v>
      </c>
      <c r="B13" s="1" t="s">
        <v>243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244</v>
      </c>
      <c r="B14" s="1" t="s">
        <v>245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246</v>
      </c>
      <c r="B15" s="1" t="s">
        <v>243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247</v>
      </c>
      <c r="B16" s="1" t="s">
        <v>248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249</v>
      </c>
      <c r="B17" s="1" t="s">
        <v>250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251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252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253</v>
      </c>
      <c r="B20" s="1">
        <v>11.52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254</v>
      </c>
      <c r="B21" s="1">
        <v>11.52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255</v>
      </c>
      <c r="B22" s="1">
        <v>11.52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256</v>
      </c>
      <c r="B23" s="1">
        <v>11.52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257</v>
      </c>
      <c r="B24" s="1">
        <v>11.52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258</v>
      </c>
      <c r="B25" s="1">
        <v>11.52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259</v>
      </c>
      <c r="B26" s="1">
        <v>11.52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260</v>
      </c>
      <c r="B27" s="1">
        <v>11.52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261</v>
      </c>
      <c r="B28" s="1">
        <v>0.007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262</v>
      </c>
      <c r="B29" s="1">
        <v>76.8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263</v>
      </c>
      <c r="B30" s="1">
        <v>217.0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264</v>
      </c>
      <c r="B31" s="1">
        <v>217.0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265</v>
      </c>
      <c r="B32" s="1">
        <v>11580.0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266</v>
      </c>
      <c r="B33" s="1">
        <v>720.0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267</v>
      </c>
      <c r="B34" s="1">
        <v>720.0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268</v>
      </c>
      <c r="B35" s="1">
        <v>8.4901136E7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269</v>
      </c>
      <c r="B36" s="1">
        <v>11.01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270</v>
      </c>
      <c r="B37" s="1">
        <v>11.69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271</v>
      </c>
      <c r="B38" s="1">
        <v>11.5172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272</v>
      </c>
      <c r="B39" s="1">
        <v>11.478795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273</v>
      </c>
      <c r="B40" s="1" t="s">
        <v>274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275</v>
      </c>
      <c r="B41" s="1">
        <v>8.7666184E7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276</v>
      </c>
      <c r="B42" s="1">
        <v>1286120.0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277</v>
      </c>
      <c r="B43" s="1">
        <v>7369890.0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278</v>
      </c>
      <c r="B44" s="1">
        <v>854.0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279</v>
      </c>
      <c r="B45" s="1">
        <v>460.0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280</v>
      </c>
      <c r="B46" s="1">
        <v>1.7276544E9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281</v>
      </c>
      <c r="B47" s="1">
        <v>1.7303328E9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282</v>
      </c>
      <c r="B48" s="1">
        <v>1.0E-4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283</v>
      </c>
      <c r="B49" s="1">
        <v>0.19701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284</v>
      </c>
      <c r="B50" s="1">
        <v>0.11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285</v>
      </c>
      <c r="B51" s="1">
        <v>1.0E-4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286</v>
      </c>
      <c r="B52" s="1">
        <v>7369890.0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287</v>
      </c>
      <c r="B53" s="1">
        <v>-1.015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288</v>
      </c>
      <c r="B54" s="1">
        <v>1.7039808E9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289</v>
      </c>
      <c r="B55" s="1">
        <v>1.7356032E9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290</v>
      </c>
      <c r="B56" s="1">
        <v>1.7197056E9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291</v>
      </c>
      <c r="B57" s="1">
        <v>-0.894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292</v>
      </c>
      <c r="B58" s="1">
        <v>2167703.0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293</v>
      </c>
      <c r="B59" s="1">
        <v>0.15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294</v>
      </c>
      <c r="B60" s="1">
        <v>0.031277895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295</v>
      </c>
      <c r="B61" s="1">
        <v>0.2353071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296</v>
      </c>
      <c r="B62" s="1" t="s">
        <v>297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298</v>
      </c>
      <c r="B63" s="1" t="s">
        <v>299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300</v>
      </c>
      <c r="B64" s="1" t="s">
        <v>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301</v>
      </c>
      <c r="B65" s="1" t="s">
        <v>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302</v>
      </c>
      <c r="B66" s="1" t="s">
        <v>303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304</v>
      </c>
      <c r="B67" s="1" t="s">
        <v>303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305</v>
      </c>
      <c r="B68" s="1">
        <v>1.6508934E9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306</v>
      </c>
      <c r="B69" s="1" t="s">
        <v>307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308</v>
      </c>
      <c r="B70" s="1" t="s">
        <v>309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310</v>
      </c>
      <c r="B71" s="1" t="s">
        <v>311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312</v>
      </c>
      <c r="B72" s="1" t="s">
        <v>313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314</v>
      </c>
      <c r="B73" s="1">
        <v>-1.8E7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315</v>
      </c>
      <c r="B74" s="1">
        <v>11.52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316</v>
      </c>
      <c r="B75" s="1" t="s">
        <v>317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318</v>
      </c>
      <c r="B76" s="1">
        <v>20106.0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319</v>
      </c>
      <c r="B77" s="1">
        <v>0.003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320</v>
      </c>
      <c r="B78" s="1">
        <v>2932532.0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321</v>
      </c>
      <c r="B79" s="1">
        <v>0.004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322</v>
      </c>
      <c r="B80" s="1">
        <v>0.024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323</v>
      </c>
      <c r="B81" s="1">
        <v>-0.015190001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324</v>
      </c>
      <c r="B82" s="1">
        <v>-472646.0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325</v>
      </c>
      <c r="B83" s="1">
        <v>-878729.0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326</v>
      </c>
      <c r="B84" s="1">
        <v>-0.77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327</v>
      </c>
      <c r="B85" s="1" t="s">
        <v>274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328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36</v>
      </c>
      <c r="B3" s="1">
        <v>0.0</v>
      </c>
      <c r="C3" s="1">
        <v>-41.0</v>
      </c>
      <c r="D3" s="1">
        <v>-25.0</v>
      </c>
      <c r="E3" s="1">
        <f>IF(D3*FORECAST(E2,B3:D3,B2:D2)&gt;0,FORECAST(E2,B3:D3,B2:D2),D3)*$X$1</f>
        <v>-47</v>
      </c>
      <c r="F3" s="1">
        <f>IF(E3*FORECAST(F2,B3:E3,B2:E2)&gt;0,FORECAST(F2,B3:E3,B2:E2),E3)*$X$1</f>
        <v>-59.5</v>
      </c>
      <c r="G3" s="1">
        <f>IF(F3*FORECAST(G2,B3:F3,B2:F2)&gt;0,FORECAST(G2,B3:F3,B2:F2),F3)*$X$1</f>
        <v>-72</v>
      </c>
      <c r="H3" s="1">
        <f>IF(G3*FORECAST(H2,B3:G3,B2:G2)&gt;0,FORECAST(H2,B3:G3,B2:G2),G3)*$X$1</f>
        <v>-84.5</v>
      </c>
      <c r="I3" s="1">
        <f>IF(H3*FORECAST(I2,B3:H3,B2:H2)&gt;0,FORECAST(I2,B3:H3,B2:H2),H3)*$X$1</f>
        <v>-97</v>
      </c>
      <c r="J3" s="1">
        <f>IF(I3*FORECAST(J2,B3:I3,B2:I2)&gt;0,FORECAST(J2,B3:I3,B2:I2),I3)*$X$1</f>
        <v>-109.5</v>
      </c>
      <c r="K3" s="1">
        <f>IF(J3*FORECAST(K2,B3:J3,B2:J2)&gt;0,FORECAST(K2,B3:J3,B2:J2),J3)*$X$1</f>
        <v>-122</v>
      </c>
      <c r="L3" s="5">
        <f>IF(K3*FORECAST(L2,B3:K3,B2:K2)&gt;0,FORECAST(L2,B3:K3,B2:K2),K3)*$X$1</f>
        <v>-134.5</v>
      </c>
      <c r="M3" s="5">
        <f>IF(L3*FORECAST(M2,B3:L3,B2:L2)&gt;0,FORECAST(M2,B3:L3,B2:L2),L3)*$X$1</f>
        <v>-147</v>
      </c>
      <c r="N3" s="5">
        <f>IF(M3*FORECAST(N2,B3:M3,B2:M2)&gt;0,FORECAST(N2,B3:M3,B2:M2),M3)*$X$1</f>
        <v>-159.5</v>
      </c>
      <c r="O3" s="5">
        <f>IF(N3*FORECAST(O2,B3:N3,B2:N2)&gt;0,FORECAST(O2,B3:N3,B2:N2),N3)*$X$1</f>
        <v>-172</v>
      </c>
      <c r="P3" s="5">
        <f>IF(O3*FORECAST(P2,B3:O3,B2:O2)&gt;0,FORECAST(P2,B3:O3,B2:O2),O3)*$X$1</f>
        <v>-184.5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67</v>
      </c>
      <c r="B4" s="1">
        <v>12.0</v>
      </c>
      <c r="C4" s="1">
        <v>-12.0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329</v>
      </c>
      <c r="B5" s="1">
        <v>3.0</v>
      </c>
      <c r="C5" s="1">
        <v>23.0</v>
      </c>
      <c r="D5" s="1">
        <v>18.0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330</v>
      </c>
      <c r="L7" s="1">
        <f>IF(P3*FORECAST(P2,B3:P3,B2:P2)&gt;0,FORECAST(P2,B3:P3,B2:P2),O3)*$X$1 * (1+0.02)/(0.0789-0.02)</f>
        <v>-3195.076401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331</v>
      </c>
      <c r="L8" s="6">
        <f t="array" ref="L8">NPV(0.0789,F3:P3)</f>
        <v>-808.2750604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332</v>
      </c>
      <c r="L9" s="6">
        <f t="array" ref="L9">NPV(0.0789,F16:P16)</f>
        <v>-1385.760326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333</v>
      </c>
      <c r="L10" s="6">
        <f>L8 + L9</f>
        <v>-2194.035386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68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334</v>
      </c>
      <c r="L12" s="6">
        <f>L10 - L11</f>
        <v>-2195.035386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335</v>
      </c>
      <c r="L13" s="1">
        <v>18.0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-121.9464103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-3195.076401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0.0</v>
      </c>
      <c r="C3" s="1">
        <v>63.0</v>
      </c>
      <c r="D3" s="1">
        <v>4.0</v>
      </c>
      <c r="E3" s="1">
        <f>IF(D3*FORECAST(E2,B3:D3,B2:D2)&gt;0,FORECAST(E2,B3:D3,B2:D2),D3)*$X$1</f>
        <v>26.33333333</v>
      </c>
      <c r="F3" s="1">
        <f>IF(E3*FORECAST(F2,B3:E3,B2:E2)&gt;0,FORECAST(F2,B3:E3,B2:E2),E3)*$X$1</f>
        <v>28.33333333</v>
      </c>
      <c r="G3" s="1">
        <f>IF(F3*FORECAST(G2,B3:F3,B2:F2)&gt;0,FORECAST(G2,B3:F3,B2:F2),F3)*$X$1</f>
        <v>30.33333333</v>
      </c>
      <c r="H3" s="1">
        <f>IF(G3*FORECAST(H2,B3:G3,B2:G2)&gt;0,FORECAST(H2,B3:G3,B2:G2),G3)*$X$1</f>
        <v>32.33333333</v>
      </c>
      <c r="I3" s="1">
        <f>IF(H3*FORECAST(I2,B3:H3,B2:H2)&gt;0,FORECAST(I2,B3:H3,B2:H2),H3)*$X$1</f>
        <v>34.33333333</v>
      </c>
      <c r="J3" s="1">
        <f>IF(I3*FORECAST(J2,B3:I3,B2:I2)&gt;0,FORECAST(J2,B3:I3,B2:I2),I3)*$X$1</f>
        <v>36.33333333</v>
      </c>
      <c r="K3" s="1">
        <f>IF(J3*FORECAST(K2,B3:J3,B2:J2)&gt;0,FORECAST(K2,B3:J3,B2:J2),J3)*$X$1</f>
        <v>38.33333333</v>
      </c>
      <c r="L3" s="5">
        <f>IF(K3*FORECAST(L2,B3:K3,B2:K2)&gt;0,FORECAST(L2,B3:K3,B2:K2),K3)*$X$1</f>
        <v>40.33333333</v>
      </c>
      <c r="M3" s="5">
        <f>IF(L3*FORECAST(M2,B3:L3,B2:L2)&gt;0,FORECAST(M2,B3:L3,B2:L2),L3)*$X$1</f>
        <v>42.33333333</v>
      </c>
      <c r="N3" s="5">
        <f>IF(M3*FORECAST(N2,B3:M3,B2:M2)&gt;0,FORECAST(N2,B3:M3,B2:M2),M3)*$X$1</f>
        <v>44.33333333</v>
      </c>
      <c r="O3" s="5">
        <f>IF(N3*FORECAST(O2,B3:N3,B2:N2)&gt;0,FORECAST(O2,B3:N3,B2:N2),N3)*$X$1</f>
        <v>46.33333333</v>
      </c>
      <c r="P3" s="5">
        <f>IF(O3*FORECAST(P2,B3:O3,B2:O2)&gt;0,FORECAST(P2,B3:O3,B2:O2),O3)*$X$1</f>
        <v>48.33333333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67</v>
      </c>
      <c r="B4" s="1">
        <v>12.0</v>
      </c>
      <c r="C4" s="1">
        <v>-12.0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329</v>
      </c>
      <c r="B5" s="1">
        <v>3.0</v>
      </c>
      <c r="C5" s="1">
        <v>23.0</v>
      </c>
      <c r="D5" s="1">
        <v>18.0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330</v>
      </c>
      <c r="L7" s="1">
        <f>IF(P3*FORECAST(P2,B3:P3,B2:P2)&gt;0,FORECAST(P2,B3:P3,B2:P2),O3)*$X$1 * (1+0.02)/(0.0789-0.02)</f>
        <v>837.0118846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331</v>
      </c>
      <c r="L8" s="6">
        <f t="array" ref="L8">NPV(0.0789,F3:P3)</f>
        <v>264.3514209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332</v>
      </c>
      <c r="L9" s="6">
        <f t="array" ref="L9">NPV(0.0789,F16:P16)</f>
        <v>363.0266436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333</v>
      </c>
      <c r="L10" s="6">
        <f>L8 + L9</f>
        <v>627.3780645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68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334</v>
      </c>
      <c r="L12" s="6">
        <f>L10 - L11</f>
        <v>626.3780645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335</v>
      </c>
      <c r="L13" s="1">
        <v>18.0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34.79878136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837.0118846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