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<sst xmlns="http://schemas.openxmlformats.org/spreadsheetml/2006/main" count="506" uniqueCount="419">
  <si>
    <t>ticker</t>
  </si>
  <si>
    <t>TVGN</t>
  </si>
  <si>
    <t>nombre</t>
  </si>
  <si>
    <t>TEVOGEN BIO HOLDINGS INC</t>
  </si>
  <si>
    <t>empresa</t>
  </si>
  <si>
    <t>Biotechnology &amp; Medical Research</t>
  </si>
  <si>
    <t>Open</t>
  </si>
  <si>
    <t>Target Price</t>
  </si>
  <si>
    <t>Upside</t>
  </si>
  <si>
    <t>-1064.09%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</si>
  <si>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</si>
  <si>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</si>
  <si>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</si>
  <si>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</si>
  <si>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</si>
  <si>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</si>
  <si>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</si>
  <si>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</si>
  <si>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</si>
  <si>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</si>
  <si>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</si>
  <si>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</si>
  <si>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</si>
  <si>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</si>
  <si>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</si>
  <si>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</si>
  <si>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</si>
  <si>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</si>
  <si>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</si>
  <si>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</si>
  <si>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</si>
  <si>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</si>
  <si>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</si>
  <si>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</si>
  <si>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</si>
  <si>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</si>
  <si>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</si>
  <si>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</si>
  <si>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</si>
  <si>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</si>
  <si>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</si>
  <si>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</si>
  <si>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</si>
  <si>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</si>
  <si>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</si>
  <si>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</si>
  <si>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</si>
  <si>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</si>
  <si>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</si>
  <si>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</si>
  <si>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</si>
  <si>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</si>
  <si>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</si>
  <si>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</si>
  <si>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</si>
  <si>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</si>
  <si>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</si>
  <si>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</si>
  <si>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</si>
  <si>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</si>
  <si>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</si>
  <si>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</si>
  <si>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</si>
  <si>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</si>
  <si>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</si>
  <si>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</si>
  <si>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</si>
  <si>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</si>
  <si>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-0.66</t>
  </si>
  <si>
    <t>-1.37</t>
  </si>
  <si>
    <t>-3.82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</si>
  <si>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</si>
  <si>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</si>
  <si>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</si>
  <si>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</si>
  <si>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</si>
  <si>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</si>
  <si>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</si>
  <si>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</si>
  <si>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</si>
  <si>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</si>
  <si>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</si>
  <si>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</si>
  <si>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</si>
  <si>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</si>
  <si>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</si>
  <si>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</si>
  <si>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</si>
  <si>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</si>
  <si>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</si>
  <si>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</si>
  <si>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</si>
  <si>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</si>
  <si>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</si>
  <si>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</si>
  <si>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-0.62</t>
  </si>
  <si>
    <t>-0.87</t>
  </si>
  <si>
    <t>-2.44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</si>
  <si>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</si>
  <si>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</si>
  <si>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</si>
  <si>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</si>
  <si>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</si>
  <si>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</si>
  <si>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-0.13</t>
  </si>
  <si>
    <t>-0.36</t>
  </si>
  <si>
    <t>-0.25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</si>
  <si>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</si>
  <si>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</si>
  <si>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</si>
  <si>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</si>
  <si>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</si>
  <si>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</si>
  <si>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</si>
  <si>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</si>
  <si>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</si>
  <si>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</si>
  <si>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</si>
  <si>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</si>
  <si>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</si>
  <si>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</si>
  <si>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</si>
  <si>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</si>
  <si>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</si>
  <si>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-111.42</t>
  </si>
  <si>
    <t>-83.46</t>
  </si>
  <si>
    <t>Return on Total Capital</t>
  </si>
  <si>
    <t>-131.48</t>
  </si>
  <si>
    <t>-156.85</t>
  </si>
  <si>
    <t>Return On Equity %</t>
  </si>
  <si>
    <t>87.4</t>
  </si>
  <si>
    <t>94.22</t>
  </si>
  <si>
    <t>Return on Common Equity</t>
  </si>
  <si>
    <t>Short Term Liquidity</t>
  </si>
  <si>
    <t>Current Ratio</t>
  </si>
  <si>
    <t>10.74</t>
  </si>
  <si>
    <t>2.98</t>
  </si>
  <si>
    <t>0.02</t>
  </si>
  <si>
    <t>Quick Ratio</t>
  </si>
  <si>
    <t>10.66</t>
  </si>
  <si>
    <t>2.8</t>
  </si>
  <si>
    <t>0.01</t>
  </si>
  <si>
    <t>Operating Cash Flow to Current Liabilities</t>
  </si>
  <si>
    <t>-7.9</t>
  </si>
  <si>
    <t>-4.42</t>
  </si>
  <si>
    <t>-0.1</t>
  </si>
  <si>
    <t>Long Term Solvency</t>
  </si>
  <si>
    <t>Total Debt/Equity</t>
  </si>
  <si>
    <t>-142.4</t>
  </si>
  <si>
    <t>-117.84</t>
  </si>
  <si>
    <t>-101.05</t>
  </si>
  <si>
    <t>Total Debt / Total Capital</t>
  </si>
  <si>
    <t>335.87</t>
  </si>
  <si>
    <t>660.55</t>
  </si>
  <si>
    <t>LT Debt/Equity</t>
  </si>
  <si>
    <t>-117.02</t>
  </si>
  <si>
    <t>-15.31</t>
  </si>
  <si>
    <t>Long-Term Debt / Total Capital</t>
  </si>
  <si>
    <t>655.96</t>
  </si>
  <si>
    <t>Total Liabilities / Total Assets</t>
  </si>
  <si>
    <t>315.3</t>
  </si>
  <si>
    <t>538.7</t>
  </si>
  <si>
    <t>EBIT / Interest Expense</t>
  </si>
  <si>
    <t>-7.71</t>
  </si>
  <si>
    <t>-14.71</t>
  </si>
  <si>
    <t>-7.33</t>
  </si>
  <si>
    <t>EBITDA / Interest Expense</t>
  </si>
  <si>
    <t>-7.69</t>
  </si>
  <si>
    <t>-13.94</t>
  </si>
  <si>
    <t>-6.32</t>
  </si>
  <si>
    <t>(EBITDA - Capex) / Interest Expense</t>
  </si>
  <si>
    <t>-7.88</t>
  </si>
  <si>
    <t>-14.45</t>
  </si>
  <si>
    <t>-6.43</t>
  </si>
  <si>
    <t>Total Debt / EBITDA</t>
  </si>
  <si>
    <t>-5.09</t>
  </si>
  <si>
    <t>-3.08</t>
  </si>
  <si>
    <t>-12.51</t>
  </si>
  <si>
    <t>Net Debt / EBITDA</t>
  </si>
  <si>
    <t>-3.55</t>
  </si>
  <si>
    <t>-2.65</t>
  </si>
  <si>
    <t>-12.37</t>
  </si>
  <si>
    <t>Total Debt / (EBITDA - Capex)</t>
  </si>
  <si>
    <t>-4.98</t>
  </si>
  <si>
    <t>-2.97</t>
  </si>
  <si>
    <t>-12.29</t>
  </si>
  <si>
    <t>Net Debt / (EBITDA - Capex)</t>
  </si>
  <si>
    <t>-3.47</t>
  </si>
  <si>
    <t>-2.56</t>
  </si>
  <si>
    <t>-12.16</t>
  </si>
  <si>
    <t>Growth Over Prior Year</t>
  </si>
  <si>
    <t>EBITDA, 1 Yr. Growth %</t>
  </si>
  <si>
    <t>195.8</t>
  </si>
  <si>
    <t>-36.34</t>
  </si>
  <si>
    <t>EBITA, 1 Yr. Growth %</t>
  </si>
  <si>
    <t>197.16</t>
  </si>
  <si>
    <t>-35.57</t>
  </si>
  <si>
    <t>EBIT, 1 Yr. Growth %</t>
  </si>
  <si>
    <t>Earnings From Cont. Operations, 1 Yr. Growth %</t>
  </si>
  <si>
    <t>41.32</t>
  </si>
  <si>
    <t>174.38</t>
  </si>
  <si>
    <t>Net Income, 1 Yr. Growth %</t>
  </si>
  <si>
    <t>Normalized Net Income, 1 Yr. Growth %</t>
  </si>
  <si>
    <t>180.94</t>
  </si>
  <si>
    <t>-31.43</t>
  </si>
  <si>
    <t>Diluted EPS Before Extra, 1 Yr. Growth %</t>
  </si>
  <si>
    <t>40.35</t>
  </si>
  <si>
    <t>179.94</t>
  </si>
  <si>
    <t>Net Property, Plant and Equip., 1 Yr. Growth %</t>
  </si>
  <si>
    <t>816.31</t>
  </si>
  <si>
    <t>-28.95</t>
  </si>
  <si>
    <t>Total Assets, 1 Yr. Growth %</t>
  </si>
  <si>
    <t>1.05</t>
  </si>
  <si>
    <t>-28.86</t>
  </si>
  <si>
    <t>Tangible Book Value, 1 Yr. Growth %</t>
  </si>
  <si>
    <t>105.91</t>
  </si>
  <si>
    <t>178.13</t>
  </si>
  <si>
    <t>Common Equity, 1 Yr. Growth %</t>
  </si>
  <si>
    <t>Cash From Operations, 1 Yr. Growth %</t>
  </si>
  <si>
    <t>64.09</t>
  </si>
  <si>
    <t>-5.6</t>
  </si>
  <si>
    <t>Capital Expenditures, 1 Yr. Growth %</t>
  </si>
  <si>
    <t>336.58</t>
  </si>
  <si>
    <t>-72.24</t>
  </si>
  <si>
    <t>Levered Free Cash Flow, 1 Yr. Growth %</t>
  </si>
  <si>
    <t>-14.44</t>
  </si>
  <si>
    <t>Unlevered Free Cash Flow, 1 Yr. Growth %</t>
  </si>
  <si>
    <t>-21.66</t>
  </si>
  <si>
    <t>Compound Annual Growth Rate Over Two Years</t>
  </si>
  <si>
    <t>EBITDA, 2 Yr. CAGR %</t>
  </si>
  <si>
    <t>37.23</t>
  </si>
  <si>
    <t>EBITA, 2 Yr. CAGR %</t>
  </si>
  <si>
    <t>38.37</t>
  </si>
  <si>
    <t>EBIT, 2 Yr. CAGR %</t>
  </si>
  <si>
    <t>Earnings From Cont. Operations, 2 Yr. CAGR %</t>
  </si>
  <si>
    <t>96.92</t>
  </si>
  <si>
    <t>Net Income, 2 Yr. CAGR %</t>
  </si>
  <si>
    <t>Normalized Net Income, 2 Yr. CAGR %</t>
  </si>
  <si>
    <t>38.79</t>
  </si>
  <si>
    <t>Diluted EPS Before Extra, 2 Yr. CAGR %</t>
  </si>
  <si>
    <t>98.21</t>
  </si>
  <si>
    <t>Net Property, Plant and Equip., 2 Yr. CAGR %</t>
  </si>
  <si>
    <t>155.15</t>
  </si>
  <si>
    <t>Total Assets, 2 Yr. CAGR %</t>
  </si>
  <si>
    <t>-15.21</t>
  </si>
  <si>
    <t>Tangible Book Value, 2 Yr. CAGR %</t>
  </si>
  <si>
    <t>139.31</t>
  </si>
  <si>
    <t>Common Equity, 2 Yr. CAGR %</t>
  </si>
  <si>
    <t>Cash From Operations, 2 Yr. CAGR %</t>
  </si>
  <si>
    <t>24.46</t>
  </si>
  <si>
    <t>Capital Expenditures, 2 Yr. CAGR %</t>
  </si>
  <si>
    <t>10.1</t>
  </si>
  <si>
    <t>2022</t>
  </si>
  <si>
    <t>2023</t>
  </si>
  <si>
    <t>Capitalization
                                    1</t>
  </si>
  <si>
    <t>-</t>
  </si>
  <si>
    <t>Change</t>
  </si>
  <si>
    <t>Enterprise Value (EV)
                                    1</t>
  </si>
  <si>
    <t>P/E ratio</t>
  </si>
  <si>
    <t>-11.8x</t>
  </si>
  <si>
    <t>-4.56x</t>
  </si>
  <si>
    <t>PBR</t>
  </si>
  <si>
    <t>-7.53x</t>
  </si>
  <si>
    <t>-2.92x</t>
  </si>
  <si>
    <t>PEG</t>
  </si>
  <si>
    <t>-0.3x</t>
  </si>
  <si>
    <t>-0x</t>
  </si>
  <si>
    <t>Capitalization / Revenue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</si>
  <si>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</si>
  <si>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</si>
  <si>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</si>
  <si>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</si>
  <si>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</si>
  <si>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</si>
  <si>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</si>
  <si>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</si>
  <si>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-0.8728</t>
  </si>
  <si>
    <t>-2.443</t>
  </si>
  <si>
    <t>Distribution rate</t>
  </si>
  <si>
    <t>Net sales</t>
  </si>
  <si>
    <t>EBITDA
                                    1</t>
  </si>
  <si>
    <t>-13.63</t>
  </si>
  <si>
    <t>-8.68</t>
  </si>
  <si>
    <t>EBIT
                                    1</t>
  </si>
  <si>
    <t>-13.72</t>
  </si>
  <si>
    <t>-8.843</t>
  </si>
  <si>
    <t>Net income
                                    1</t>
  </si>
  <si>
    <t>-22.04</t>
  </si>
  <si>
    <t>-60.48</t>
  </si>
  <si>
    <t>Net Debt
                                    1</t>
  </si>
  <si>
    <t>34.52</t>
  </si>
  <si>
    <t>94.37</t>
  </si>
  <si>
    <t>Reference price
                                    2</t>
  </si>
  <si>
    <t>10.330</t>
  </si>
  <si>
    <t>11.130</t>
  </si>
  <si>
    <t>Nbr of stocks (in thousands)</t>
  </si>
  <si>
    <t>Announcement Date</t>
  </si>
  <si>
    <t>1/10/24</t>
  </si>
  <si>
    <t>4/29/24</t>
  </si>
  <si>
    <t>address1</t>
  </si>
  <si>
    <t>15 Independence Boulevard</t>
  </si>
  <si>
    <t>address2</t>
  </si>
  <si>
    <t>Suite #410</t>
  </si>
  <si>
    <t>city</t>
  </si>
  <si>
    <t>Warren</t>
  </si>
  <si>
    <t>state</t>
  </si>
  <si>
    <t>NJ</t>
  </si>
  <si>
    <t>zip</t>
  </si>
  <si>
    <t>07059</t>
  </si>
  <si>
    <t>country</t>
  </si>
  <si>
    <t>phone</t>
  </si>
  <si>
    <t>877-838-6436</t>
  </si>
  <si>
    <t>website</t>
  </si>
  <si>
    <t>https://tevogen.com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</si>
  <si>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</si>
  <si>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</si>
  <si>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</si>
  <si>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</si>
  <si>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</si>
  <si>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</si>
  <si>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</si>
  <si>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</si>
  <si>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</si>
  <si>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</si>
  <si>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</si>
  <si>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Tevogen Bio Holdings Inc. operates as a clinical-stage specialty immunotherapy company that develops off-the-shelf precision T cell therapies for the treatment of infectious diseases, cancers, and neurological disorders. The company develops TVGN 489, which has completed Phase 1 clinical trial for the treatment and prevention of chronic lingering symptoms of the disease (Long COVID), as well as COVID-19 in B cell immune suppressed acute COVID-19 patients without a B cell cancer indication, elderly and infirm acute COVID-19 patients, and acute COVID-19 in patients on T cell suppressing drugs, including solid organ transplant patients. It is also developing TVGN 601 for treating multiple sclerosis; TVGN 930 for the treatment of Epstein-Barr virus associated lymphomas; TVGN 920 for treating cervical cancer; and TVGN 960 for the treatment of mouth and throat cancer. The company was founded in 2020 and is headquartered in Warren, New Jersey.</t>
  </si>
  <si>
    <t>companyOfficers</t>
  </si>
  <si>
    <t>[{'maxAge': 1, 'name': 'Dr. Ryan H. Saadi M.D., M.P.H, M.P.H.', 'age': 58, 'title': 'Co-Founder, CEO &amp; Chairman', 'yearBorn': 1965, 'fiscalYear': 2023, 'totalPay': 501000, 'exercisedValue': 0, 'unexercisedValue': 0}, {'maxAge': 1, 'name': 'Mr. Kirti  Desai CPA', 'age': 66, 'title': 'Chief Financial Officer', 'yearBorn': 1957, 'fiscalYear': 2023, 'totalPay': 300000, 'exercisedValue': 0, 'unexercisedValue': 0}, {'maxAge': 1, 'name': 'Dr. Neal  Flomenberg M.D.', 'age': 69, 'title': 'Chief Scientific Officer and Global R&amp;D Lead', 'yearBorn': 1954, 'fiscalYear': 2023, 'totalPay': 350000, 'exercisedValue': 0, 'unexercisedValue': 0}, {'maxAge': 1, 'name': 'Mr. Stephen  Chen M.B.A.', 'title': 'Chief Technical Officer', 'fiscalYear': 2023, 'exercisedValue': 0, 'unexercisedValue': 0}, {'maxAge': 1, 'name': 'Mr. Mittul  Mehta', 'title': 'Chief Information Officer &amp; Head of Tevogen.ai', 'fiscalYear': 2023, 'exercisedValue': 0, 'unexercisedValue': 0}, {'maxAge': 1, 'name': 'Mr. Tapan V. Shah', 'title': 'Head of Investor Relations &amp; Corporate Development', 'fiscalYear': 2023, 'exercisedValue': 0, 'unexercisedValue': 0}, {'maxAge': 1, 'name': 'Mr. Sadiq  Khan M.B.A.', 'age': 61, 'title': 'Chief Commercial Officer', 'yearBorn': 1962,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</si>
  <si>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</si>
  <si>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</si>
  <si>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</si>
  <si>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</si>
  <si>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</si>
  <si>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</si>
  <si>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</si>
  <si>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</si>
  <si>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</si>
  <si>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</si>
  <si>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</si>
  <si>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</si>
  <si>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</si>
  <si>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</si>
  <si>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</si>
  <si>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</si>
  <si>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</si>
  <si>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</si>
  <si>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</si>
  <si>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</si>
  <si>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</si>
  <si>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</si>
  <si>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</si>
  <si>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</si>
  <si>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</si>
  <si>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</si>
  <si>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</si>
  <si>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</si>
  <si>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</si>
  <si>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</si>
  <si>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</si>
  <si>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</si>
  <si>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</si>
  <si>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</si>
  <si>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</si>
  <si>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</si>
  <si>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</si>
  <si>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</si>
  <si>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</si>
  <si>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</si>
  <si>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</si>
  <si>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</si>
  <si>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</si>
  <si>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</si>
  <si>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</si>
  <si>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</si>
  <si>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</si>
  <si>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</si>
  <si>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</si>
  <si>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</si>
  <si>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</si>
  <si>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</si>
  <si>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</si>
  <si>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</si>
  <si>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</si>
  <si>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</si>
  <si>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</si>
  <si>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</si>
  <si>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Tevogen Bio Holdings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</si>
  <si>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</si>
  <si>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</si>
  <si>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</si>
  <si>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</si>
  <si>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</si>
  <si>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</si>
  <si>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</si>
  <si>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c888dd26-f172-3129-a5b9-da4642cce55c</t>
  </si>
  <si>
    <t>messageBoardId</t>
  </si>
  <si>
    <t>finmb_702249906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</si>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</sst>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evoge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-12.24395852185014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2.39329744E8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-3.815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-22.0</v>
      </c>
      <c r="D2" s="1">
        <v>-60.0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23.0</v>
      </c>
      <c r="D3" s="1">
        <v>37.0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23.0</v>
      </c>
      <c r="D4" s="1">
        <v>37.0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58.0</v>
      </c>
      <c r="C5" s="1">
        <v>4.0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10.0</v>
      </c>
      <c r="C6" s="1">
        <v>8.0</v>
      </c>
      <c r="D6" s="1">
        <v>51.0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-1.0</v>
      </c>
      <c r="C7" s="1">
        <v>35.0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-15.0</v>
      </c>
      <c r="C8" s="1">
        <v>-9.0</v>
      </c>
      <c r="D8" s="1">
        <v>-82.0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-5.0</v>
      </c>
      <c r="C9" s="1">
        <v>-8.0</v>
      </c>
      <c r="D9" s="1">
        <v>-8.0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-11.0</v>
      </c>
      <c r="C10" s="1">
        <v>-47.0</v>
      </c>
      <c r="D10" s="1">
        <v>-13.0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-11.0</v>
      </c>
      <c r="C11" s="1">
        <v>-47.0</v>
      </c>
      <c r="D11" s="1">
        <v>-13.0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12.0</v>
      </c>
      <c r="C12" s="1">
        <v>7.0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12.0</v>
      </c>
      <c r="C13" s="1">
        <v>7.0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12.0</v>
      </c>
      <c r="C15" s="1">
        <v>7.0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7.0</v>
      </c>
      <c r="C16" s="1">
        <v>-1.0</v>
      </c>
      <c r="D16" s="1">
        <v>-4.0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-4.0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-3.0</v>
      </c>
      <c r="D19" s="1">
        <v>-2.0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-71.0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12.0</v>
      </c>
      <c r="C21" s="1">
        <v>7.0</v>
      </c>
      <c r="D21" s="1">
        <v>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</v>
      </c>
      <c r="B3" s="1">
        <v>7.0</v>
      </c>
      <c r="C3" s="1">
        <v>5.0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</v>
      </c>
      <c r="B4" s="1">
        <v>7.0</v>
      </c>
      <c r="C4" s="1">
        <v>5.0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</v>
      </c>
      <c r="B5" s="1">
        <v>5.0</v>
      </c>
      <c r="C5" s="1">
        <v>35.0</v>
      </c>
      <c r="D5" s="1">
        <v>67.0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</v>
      </c>
      <c r="B6" s="1">
        <v>7.0</v>
      </c>
      <c r="C6" s="1">
        <v>5.0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</v>
      </c>
      <c r="B7" s="1">
        <v>15.0</v>
      </c>
      <c r="C7" s="1">
        <v>1.0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</v>
      </c>
      <c r="B8" s="1">
        <v>0.0</v>
      </c>
      <c r="C8" s="1">
        <v>-9.0</v>
      </c>
      <c r="D8" s="1">
        <v>-26.0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</v>
      </c>
      <c r="B9" s="1">
        <v>14.0</v>
      </c>
      <c r="C9" s="1">
        <v>1.0</v>
      </c>
      <c r="D9" s="1">
        <v>92.0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</v>
      </c>
      <c r="B10" s="1">
        <v>0.0</v>
      </c>
      <c r="C10" s="1">
        <v>0.0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</v>
      </c>
      <c r="B11" s="1">
        <v>34.0</v>
      </c>
      <c r="C11" s="1">
        <v>59.0</v>
      </c>
      <c r="D11" s="1">
        <v>27.0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</v>
      </c>
      <c r="B12" s="1">
        <v>7.0</v>
      </c>
      <c r="C12" s="1">
        <v>7.0</v>
      </c>
      <c r="D12" s="1">
        <v>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</v>
      </c>
      <c r="B14" s="1">
        <v>37.0</v>
      </c>
      <c r="C14" s="1">
        <v>86.0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</v>
      </c>
      <c r="B15" s="1">
        <v>24.0</v>
      </c>
      <c r="C15" s="1">
        <v>57.0</v>
      </c>
      <c r="D15" s="1">
        <v>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</v>
      </c>
      <c r="B16" s="1">
        <v>0.0</v>
      </c>
      <c r="C16" s="1">
        <v>0.0</v>
      </c>
      <c r="D16" s="1">
        <v>80.0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</v>
      </c>
      <c r="B17" s="1">
        <v>0.0</v>
      </c>
      <c r="C17" s="1">
        <v>27.0</v>
      </c>
      <c r="D17" s="1">
        <v>25.0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</v>
      </c>
      <c r="B18" s="1">
        <v>4.0</v>
      </c>
      <c r="C18" s="1">
        <v>23.0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</v>
      </c>
      <c r="B19" s="1">
        <v>66.0</v>
      </c>
      <c r="C19" s="1">
        <v>1.0</v>
      </c>
      <c r="D19" s="1">
        <v>85.0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</v>
      </c>
      <c r="B20" s="1">
        <v>23.0</v>
      </c>
      <c r="C20" s="1">
        <v>39.0</v>
      </c>
      <c r="D20" s="1">
        <v>14.0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</v>
      </c>
      <c r="B21" s="1">
        <v>0.0</v>
      </c>
      <c r="C21" s="1">
        <v>43.0</v>
      </c>
      <c r="D21" s="1">
        <v>23.0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24.0</v>
      </c>
      <c r="C22" s="1">
        <v>41.0</v>
      </c>
      <c r="D22" s="1">
        <v>99.0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6.0</v>
      </c>
      <c r="C23" s="1">
        <v>6.0</v>
      </c>
      <c r="D23" s="1">
        <v>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58.0</v>
      </c>
      <c r="C24" s="1">
        <v>5.0</v>
      </c>
      <c r="D24" s="1">
        <v>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-17.0</v>
      </c>
      <c r="C25" s="1">
        <v>-39.0</v>
      </c>
      <c r="D25" s="1">
        <v>-99.0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-16.0</v>
      </c>
      <c r="C26" s="1">
        <v>-33.0</v>
      </c>
      <c r="D26" s="1">
        <v>-94.0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63</v>
      </c>
      <c r="B27" s="1">
        <v>-16.0</v>
      </c>
      <c r="C27" s="1">
        <v>-33.0</v>
      </c>
      <c r="D27" s="1">
        <v>-94.0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64</v>
      </c>
      <c r="B28" s="1">
        <v>7.0</v>
      </c>
      <c r="C28" s="1">
        <v>7.0</v>
      </c>
      <c r="D28" s="1">
        <v>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65</v>
      </c>
      <c r="B30" s="1">
        <v>25.0</v>
      </c>
      <c r="C30" s="1">
        <v>24.0</v>
      </c>
      <c r="D30" s="1">
        <v>165.0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66</v>
      </c>
      <c r="B31" s="1">
        <v>25.0</v>
      </c>
      <c r="C31" s="1">
        <v>24.0</v>
      </c>
      <c r="D31" s="1">
        <v>24.0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67</v>
      </c>
      <c r="B32" s="1" t="s">
        <v>68</v>
      </c>
      <c r="C32" s="1" t="s">
        <v>69</v>
      </c>
      <c r="D32" s="1" t="s">
        <v>70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71</v>
      </c>
      <c r="B33" s="1">
        <v>-16.0</v>
      </c>
      <c r="C33" s="1">
        <v>-33.0</v>
      </c>
      <c r="D33" s="1">
        <v>-94.0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72</v>
      </c>
      <c r="B34" s="1" t="s">
        <v>68</v>
      </c>
      <c r="C34" s="1" t="s">
        <v>69</v>
      </c>
      <c r="D34" s="1" t="s">
        <v>70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73</v>
      </c>
      <c r="B35" s="1">
        <v>23.0</v>
      </c>
      <c r="C35" s="1">
        <v>40.0</v>
      </c>
      <c r="D35" s="1">
        <v>95.0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74</v>
      </c>
      <c r="B36" s="1">
        <v>16.0</v>
      </c>
      <c r="C36" s="1">
        <v>34.0</v>
      </c>
      <c r="D36" s="1">
        <v>94.0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75</v>
      </c>
      <c r="B37" s="1">
        <v>0.0</v>
      </c>
      <c r="C37" s="1">
        <v>5.0</v>
      </c>
      <c r="D37" s="1">
        <v>8.0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76</v>
      </c>
      <c r="B38" s="1">
        <v>0.0</v>
      </c>
      <c r="C38" s="1">
        <v>3.0</v>
      </c>
      <c r="D38" s="1">
        <v>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77</v>
      </c>
      <c r="B39" s="1">
        <v>15.0</v>
      </c>
      <c r="C39" s="1">
        <v>45.0</v>
      </c>
      <c r="D39" s="1">
        <v>45.0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</v>
      </c>
      <c r="B2" s="1">
        <v>1.0</v>
      </c>
      <c r="C2" s="1">
        <v>8.0</v>
      </c>
      <c r="D2" s="1">
        <v>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</v>
      </c>
      <c r="B3" s="1">
        <v>2.0</v>
      </c>
      <c r="C3" s="1">
        <v>5.0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</v>
      </c>
      <c r="B4" s="1">
        <v>4.0</v>
      </c>
      <c r="C4" s="1">
        <v>13.0</v>
      </c>
      <c r="D4" s="1">
        <v>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</v>
      </c>
      <c r="B5" s="1">
        <v>-4.0</v>
      </c>
      <c r="C5" s="1">
        <v>-13.0</v>
      </c>
      <c r="D5" s="1">
        <v>-8.0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</v>
      </c>
      <c r="B6" s="1">
        <v>-59.0</v>
      </c>
      <c r="C6" s="1">
        <v>-93.0</v>
      </c>
      <c r="D6" s="1">
        <v>-1.0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</v>
      </c>
      <c r="B7" s="1">
        <v>664.0</v>
      </c>
      <c r="C7" s="1">
        <v>663.0</v>
      </c>
      <c r="D7" s="1">
        <v>345.0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</v>
      </c>
      <c r="B8" s="1">
        <v>-59.0</v>
      </c>
      <c r="C8" s="1">
        <v>-93.0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</v>
      </c>
      <c r="B9" s="1">
        <v>-5.0</v>
      </c>
      <c r="C9" s="1">
        <v>-14.0</v>
      </c>
      <c r="D9" s="1">
        <v>-10.0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</v>
      </c>
      <c r="B10" s="1">
        <v>-10.0</v>
      </c>
      <c r="C10" s="1">
        <v>-7.0</v>
      </c>
      <c r="D10" s="1">
        <v>-50.0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</v>
      </c>
      <c r="B11" s="1">
        <v>-15.0</v>
      </c>
      <c r="C11" s="1">
        <v>-22.0</v>
      </c>
      <c r="D11" s="1">
        <v>-60.0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</v>
      </c>
      <c r="B12" s="1">
        <v>-15.0</v>
      </c>
      <c r="C12" s="1">
        <v>-22.0</v>
      </c>
      <c r="D12" s="1">
        <v>-60.0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89</v>
      </c>
      <c r="B13" s="1">
        <v>-15.0</v>
      </c>
      <c r="C13" s="1">
        <v>-22.0</v>
      </c>
      <c r="D13" s="1">
        <v>-60.0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</v>
      </c>
      <c r="B14" s="1">
        <v>-15.0</v>
      </c>
      <c r="C14" s="1">
        <v>-22.0</v>
      </c>
      <c r="D14" s="1">
        <v>-60.0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1">
        <v>-15.0</v>
      </c>
      <c r="C15" s="1">
        <v>-22.0</v>
      </c>
      <c r="D15" s="1">
        <v>-60.0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-15.0</v>
      </c>
      <c r="C16" s="1">
        <v>-22.0</v>
      </c>
      <c r="D16" s="1">
        <v>-60.0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</v>
      </c>
      <c r="B18" s="1" t="s">
        <v>95</v>
      </c>
      <c r="C18" s="1" t="s">
        <v>96</v>
      </c>
      <c r="D18" s="1" t="s">
        <v>97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</v>
      </c>
      <c r="B19" s="1" t="s">
        <v>95</v>
      </c>
      <c r="C19" s="1" t="s">
        <v>96</v>
      </c>
      <c r="D19" s="1" t="s">
        <v>97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>
        <v>25.0</v>
      </c>
      <c r="C20" s="1">
        <v>25.0</v>
      </c>
      <c r="D20" s="1">
        <v>24.0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</v>
      </c>
      <c r="B21" s="1" t="s">
        <v>95</v>
      </c>
      <c r="C21" s="1" t="s">
        <v>96</v>
      </c>
      <c r="D21" s="1" t="s">
        <v>97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</v>
      </c>
      <c r="B22" s="1" t="s">
        <v>95</v>
      </c>
      <c r="C22" s="1" t="s">
        <v>96</v>
      </c>
      <c r="D22" s="1" t="s">
        <v>97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>
        <v>25.0</v>
      </c>
      <c r="C23" s="1">
        <v>25.0</v>
      </c>
      <c r="D23" s="1">
        <v>24.0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 t="s">
        <v>104</v>
      </c>
      <c r="C24" s="1" t="s">
        <v>105</v>
      </c>
      <c r="D24" s="1" t="s">
        <v>106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</v>
      </c>
      <c r="B25" s="1" t="s">
        <v>104</v>
      </c>
      <c r="C25" s="1" t="s">
        <v>105</v>
      </c>
      <c r="D25" s="1" t="s">
        <v>106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1">
        <v>-4.0</v>
      </c>
      <c r="C27" s="1">
        <v>-13.0</v>
      </c>
      <c r="D27" s="1">
        <v>-8.0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-4.0</v>
      </c>
      <c r="C28" s="1">
        <v>-13.0</v>
      </c>
      <c r="D28" s="1">
        <v>-8.0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110</v>
      </c>
      <c r="B29" s="1">
        <v>-4.0</v>
      </c>
      <c r="C29" s="1">
        <v>-13.0</v>
      </c>
      <c r="D29" s="1">
        <v>-8.0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111</v>
      </c>
      <c r="B30" s="1">
        <v>0.0</v>
      </c>
      <c r="C30" s="1">
        <v>-13.0</v>
      </c>
      <c r="D30" s="1">
        <v>-7.0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112</v>
      </c>
      <c r="B31" s="1">
        <v>-3.0</v>
      </c>
      <c r="C31" s="1">
        <v>-9.0</v>
      </c>
      <c r="D31" s="1">
        <v>-6.0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113</v>
      </c>
      <c r="B32" s="1">
        <v>59.0</v>
      </c>
      <c r="C32" s="1">
        <v>93.0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115</v>
      </c>
      <c r="B34" s="1">
        <v>1.0</v>
      </c>
      <c r="C34" s="1">
        <v>7.0</v>
      </c>
      <c r="D34" s="1">
        <v>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116</v>
      </c>
      <c r="B35" s="1">
        <v>2.0</v>
      </c>
      <c r="C35" s="1">
        <v>5.0</v>
      </c>
      <c r="D35" s="1">
        <v>4.0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117</v>
      </c>
      <c r="B36" s="1">
        <v>0.0</v>
      </c>
      <c r="C36" s="1">
        <v>62.0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118</v>
      </c>
      <c r="B37" s="1">
        <v>0.0</v>
      </c>
      <c r="C37" s="1">
        <v>14.0</v>
      </c>
      <c r="D37" s="1">
        <v>15.0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119</v>
      </c>
      <c r="B38" s="1">
        <v>0.0</v>
      </c>
      <c r="C38" s="1">
        <v>48.0</v>
      </c>
      <c r="D38" s="1">
        <v>90.0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120</v>
      </c>
      <c r="B39" s="1">
        <v>58.0</v>
      </c>
      <c r="C39" s="1">
        <v>4.0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121</v>
      </c>
      <c r="B40" s="1">
        <v>58.0</v>
      </c>
      <c r="C40" s="1">
        <v>4.0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0.0</v>
      </c>
      <c r="C3" s="1" t="s">
        <v>124</v>
      </c>
      <c r="D3" s="1" t="s">
        <v>125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0.0</v>
      </c>
      <c r="C4" s="1" t="s">
        <v>127</v>
      </c>
      <c r="D4" s="1" t="s">
        <v>128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0.0</v>
      </c>
      <c r="C5" s="1" t="s">
        <v>130</v>
      </c>
      <c r="D5" s="1" t="s">
        <v>131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0.0</v>
      </c>
      <c r="C6" s="1" t="s">
        <v>130</v>
      </c>
      <c r="D6" s="1" t="s">
        <v>131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 t="s">
        <v>135</v>
      </c>
      <c r="C8" s="1" t="s">
        <v>136</v>
      </c>
      <c r="D8" s="1" t="s">
        <v>137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 t="s">
        <v>139</v>
      </c>
      <c r="C9" s="1" t="s">
        <v>140</v>
      </c>
      <c r="D9" s="1" t="s">
        <v>141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 t="s">
        <v>143</v>
      </c>
      <c r="C10" s="1" t="s">
        <v>144</v>
      </c>
      <c r="D10" s="1" t="s">
        <v>145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 t="s">
        <v>148</v>
      </c>
      <c r="C12" s="1" t="s">
        <v>149</v>
      </c>
      <c r="D12" s="1" t="s">
        <v>150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 t="s">
        <v>152</v>
      </c>
      <c r="C13" s="1" t="s">
        <v>153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 t="s">
        <v>148</v>
      </c>
      <c r="C14" s="1" t="s">
        <v>155</v>
      </c>
      <c r="D14" s="1" t="s">
        <v>156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 t="s">
        <v>152</v>
      </c>
      <c r="C15" s="1" t="s">
        <v>158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 t="s">
        <v>160</v>
      </c>
      <c r="C16" s="1" t="s">
        <v>161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 t="s">
        <v>163</v>
      </c>
      <c r="C17" s="1" t="s">
        <v>164</v>
      </c>
      <c r="D17" s="1" t="s">
        <v>165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166</v>
      </c>
      <c r="B18" s="1" t="s">
        <v>167</v>
      </c>
      <c r="C18" s="1" t="s">
        <v>168</v>
      </c>
      <c r="D18" s="1" t="s">
        <v>169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 t="s">
        <v>171</v>
      </c>
      <c r="C19" s="1" t="s">
        <v>172</v>
      </c>
      <c r="D19" s="1" t="s">
        <v>173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 t="s">
        <v>175</v>
      </c>
      <c r="C20" s="1" t="s">
        <v>176</v>
      </c>
      <c r="D20" s="1" t="s">
        <v>177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178</v>
      </c>
      <c r="B21" s="1" t="s">
        <v>179</v>
      </c>
      <c r="C21" s="1" t="s">
        <v>180</v>
      </c>
      <c r="D21" s="1" t="s">
        <v>181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182</v>
      </c>
      <c r="B22" s="1" t="s">
        <v>183</v>
      </c>
      <c r="C22" s="1" t="s">
        <v>184</v>
      </c>
      <c r="D22" s="1" t="s">
        <v>185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186</v>
      </c>
      <c r="B23" s="1" t="s">
        <v>187</v>
      </c>
      <c r="C23" s="1" t="s">
        <v>188</v>
      </c>
      <c r="D23" s="1" t="s">
        <v>189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191</v>
      </c>
      <c r="B25" s="1">
        <v>0.0</v>
      </c>
      <c r="C25" s="1" t="s">
        <v>192</v>
      </c>
      <c r="D25" s="1" t="s">
        <v>193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194</v>
      </c>
      <c r="B26" s="1">
        <v>0.0</v>
      </c>
      <c r="C26" s="1" t="s">
        <v>195</v>
      </c>
      <c r="D26" s="1" t="s">
        <v>196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197</v>
      </c>
      <c r="B27" s="1">
        <v>0.0</v>
      </c>
      <c r="C27" s="1" t="s">
        <v>195</v>
      </c>
      <c r="D27" s="1" t="s">
        <v>196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198</v>
      </c>
      <c r="B28" s="1">
        <v>0.0</v>
      </c>
      <c r="C28" s="1" t="s">
        <v>199</v>
      </c>
      <c r="D28" s="1" t="s">
        <v>200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201</v>
      </c>
      <c r="B29" s="1">
        <v>0.0</v>
      </c>
      <c r="C29" s="1" t="s">
        <v>199</v>
      </c>
      <c r="D29" s="1" t="s">
        <v>200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202</v>
      </c>
      <c r="B30" s="1">
        <v>0.0</v>
      </c>
      <c r="C30" s="1" t="s">
        <v>203</v>
      </c>
      <c r="D30" s="1" t="s">
        <v>204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205</v>
      </c>
      <c r="B31" s="1">
        <v>0.0</v>
      </c>
      <c r="C31" s="1" t="s">
        <v>206</v>
      </c>
      <c r="D31" s="1" t="s">
        <v>207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208</v>
      </c>
      <c r="B32" s="1">
        <v>0.0</v>
      </c>
      <c r="C32" s="1" t="s">
        <v>209</v>
      </c>
      <c r="D32" s="1" t="s">
        <v>210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211</v>
      </c>
      <c r="B33" s="1">
        <v>0.0</v>
      </c>
      <c r="C33" s="1" t="s">
        <v>212</v>
      </c>
      <c r="D33" s="1" t="s">
        <v>213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214</v>
      </c>
      <c r="B34" s="1">
        <v>0.0</v>
      </c>
      <c r="C34" s="1" t="s">
        <v>215</v>
      </c>
      <c r="D34" s="1" t="s">
        <v>216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217</v>
      </c>
      <c r="B35" s="1">
        <v>0.0</v>
      </c>
      <c r="C35" s="1" t="s">
        <v>215</v>
      </c>
      <c r="D35" s="1" t="s">
        <v>216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218</v>
      </c>
      <c r="B36" s="1">
        <v>0.0</v>
      </c>
      <c r="C36" s="1" t="s">
        <v>219</v>
      </c>
      <c r="D36" s="1" t="s">
        <v>220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221</v>
      </c>
      <c r="B37" s="1">
        <v>0.0</v>
      </c>
      <c r="C37" s="1" t="s">
        <v>222</v>
      </c>
      <c r="D37" s="1" t="s">
        <v>223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224</v>
      </c>
      <c r="B38" s="1">
        <v>0.0</v>
      </c>
      <c r="C38" s="1">
        <v>0.0</v>
      </c>
      <c r="D38" s="1" t="s">
        <v>225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>
        <v>0.0</v>
      </c>
      <c r="C39" s="1">
        <v>0.0</v>
      </c>
      <c r="D39" s="1" t="s">
        <v>227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229</v>
      </c>
      <c r="B41" s="1">
        <v>0.0</v>
      </c>
      <c r="C41" s="1">
        <v>0.0</v>
      </c>
      <c r="D41" s="1" t="s">
        <v>230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231</v>
      </c>
      <c r="B42" s="1">
        <v>0.0</v>
      </c>
      <c r="C42" s="1">
        <v>0.0</v>
      </c>
      <c r="D42" s="1" t="s">
        <v>232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233</v>
      </c>
      <c r="B43" s="1">
        <v>0.0</v>
      </c>
      <c r="C43" s="1">
        <v>0.0</v>
      </c>
      <c r="D43" s="1" t="s">
        <v>232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>
        <v>0.0</v>
      </c>
      <c r="C44" s="1">
        <v>0.0</v>
      </c>
      <c r="D44" s="1" t="s">
        <v>235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0.0</v>
      </c>
      <c r="C45" s="1">
        <v>0.0</v>
      </c>
      <c r="D45" s="1" t="s">
        <v>235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>
        <v>0.0</v>
      </c>
      <c r="C46" s="1">
        <v>0.0</v>
      </c>
      <c r="D46" s="1" t="s">
        <v>238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>
        <v>0.0</v>
      </c>
      <c r="C47" s="1">
        <v>0.0</v>
      </c>
      <c r="D47" s="1" t="s">
        <v>240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241</v>
      </c>
      <c r="B48" s="1">
        <v>0.0</v>
      </c>
      <c r="C48" s="1">
        <v>0.0</v>
      </c>
      <c r="D48" s="1" t="s">
        <v>242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0.0</v>
      </c>
      <c r="C49" s="1">
        <v>0.0</v>
      </c>
      <c r="D49" s="1" t="s">
        <v>244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0.0</v>
      </c>
      <c r="C50" s="1">
        <v>0.0</v>
      </c>
      <c r="D50" s="1" t="s">
        <v>246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247</v>
      </c>
      <c r="B51" s="1">
        <v>0.0</v>
      </c>
      <c r="C51" s="1">
        <v>0.0</v>
      </c>
      <c r="D51" s="1" t="s">
        <v>246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248</v>
      </c>
      <c r="B52" s="1">
        <v>0.0</v>
      </c>
      <c r="C52" s="1">
        <v>0.0</v>
      </c>
      <c r="D52" s="1" t="s">
        <v>249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1">
        <v>0.0</v>
      </c>
      <c r="C53" s="1">
        <v>0.0</v>
      </c>
      <c r="D53" s="1" t="s">
        <v>251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252</v>
      </c>
      <c r="C1" s="1" t="s">
        <v>253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1" t="s">
        <v>255</v>
      </c>
      <c r="C2" s="1" t="s">
        <v>255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256</v>
      </c>
      <c r="B3" s="1" t="s">
        <v>255</v>
      </c>
      <c r="C3" s="1" t="s">
        <v>255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255</v>
      </c>
      <c r="C4" s="1" t="s">
        <v>255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255</v>
      </c>
      <c r="C5" s="1" t="s">
        <v>255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258</v>
      </c>
      <c r="B6" s="1" t="s">
        <v>259</v>
      </c>
      <c r="C6" s="1" t="s">
        <v>260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1" t="s">
        <v>262</v>
      </c>
      <c r="C7" s="1" t="s">
        <v>263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267</v>
      </c>
      <c r="B9" s="1" t="s">
        <v>255</v>
      </c>
      <c r="C9" s="1" t="s">
        <v>255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255</v>
      </c>
      <c r="C10" s="1" t="s">
        <v>255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269</v>
      </c>
      <c r="B11" s="1" t="s">
        <v>255</v>
      </c>
      <c r="C11" s="1" t="s">
        <v>255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270</v>
      </c>
      <c r="B12" s="1" t="s">
        <v>255</v>
      </c>
      <c r="C12" s="1" t="s">
        <v>255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271</v>
      </c>
      <c r="B13" s="1" t="s">
        <v>255</v>
      </c>
      <c r="C13" s="1" t="s">
        <v>255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272</v>
      </c>
      <c r="B14" s="1" t="s">
        <v>255</v>
      </c>
      <c r="C14" s="1" t="s">
        <v>255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273</v>
      </c>
      <c r="B15" s="1" t="s">
        <v>255</v>
      </c>
      <c r="C15" s="1" t="s">
        <v>255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274</v>
      </c>
      <c r="B16" s="1" t="s">
        <v>255</v>
      </c>
      <c r="C16" s="1" t="s">
        <v>255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275</v>
      </c>
      <c r="B17" s="1" t="s">
        <v>276</v>
      </c>
      <c r="C17" s="1" t="s">
        <v>277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278</v>
      </c>
      <c r="B18" s="1" t="s">
        <v>255</v>
      </c>
      <c r="C18" s="1" t="s">
        <v>255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279</v>
      </c>
      <c r="B19" s="1" t="s">
        <v>255</v>
      </c>
      <c r="C19" s="1" t="s">
        <v>255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280</v>
      </c>
      <c r="B20" s="1" t="s">
        <v>281</v>
      </c>
      <c r="C20" s="1" t="s">
        <v>282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283</v>
      </c>
      <c r="B21" s="1" t="s">
        <v>284</v>
      </c>
      <c r="C21" s="1" t="s">
        <v>285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 t="s">
        <v>287</v>
      </c>
      <c r="C22" s="1" t="s">
        <v>288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 t="s">
        <v>290</v>
      </c>
      <c r="C23" s="1" t="s">
        <v>291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292</v>
      </c>
      <c r="B24" s="1" t="s">
        <v>293</v>
      </c>
      <c r="C24" s="1" t="s">
        <v>294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295</v>
      </c>
      <c r="B25" s="1" t="s">
        <v>255</v>
      </c>
      <c r="C25" s="1" t="s">
        <v>255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296</v>
      </c>
      <c r="B26" s="1" t="s">
        <v>297</v>
      </c>
      <c r="C26" s="1" t="s">
        <v>298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299</v>
      </c>
      <c r="B2" s="1" t="s">
        <v>300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301</v>
      </c>
      <c r="B3" s="1" t="s">
        <v>302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303</v>
      </c>
      <c r="B4" s="1" t="s">
        <v>304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305</v>
      </c>
      <c r="B5" s="1" t="s">
        <v>306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307</v>
      </c>
      <c r="B6" s="1" t="s">
        <v>308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309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310</v>
      </c>
      <c r="B8" s="1" t="s">
        <v>311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312</v>
      </c>
      <c r="B9" s="4" t="s">
        <v>313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314</v>
      </c>
      <c r="B10" s="1" t="s">
        <v>315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316</v>
      </c>
      <c r="B11" s="1" t="s">
        <v>317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318</v>
      </c>
      <c r="B12" s="1" t="s">
        <v>315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319</v>
      </c>
      <c r="B13" s="1" t="s">
        <v>320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321</v>
      </c>
      <c r="B14" s="1" t="s">
        <v>322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323</v>
      </c>
      <c r="B15" s="1" t="s">
        <v>320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324</v>
      </c>
      <c r="B16" s="1" t="s">
        <v>325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326</v>
      </c>
      <c r="B17" s="1" t="s">
        <v>327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328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329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330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331</v>
      </c>
      <c r="B21" s="1">
        <v>1.29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332</v>
      </c>
      <c r="B22" s="1">
        <v>1.27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333</v>
      </c>
      <c r="B23" s="1">
        <v>1.2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334</v>
      </c>
      <c r="B24" s="1">
        <v>1.37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335</v>
      </c>
      <c r="B25" s="1">
        <v>1.29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336</v>
      </c>
      <c r="B26" s="1">
        <v>1.27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337</v>
      </c>
      <c r="B27" s="1">
        <v>1.2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338</v>
      </c>
      <c r="B28" s="1">
        <v>1.37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339</v>
      </c>
      <c r="B29" s="1">
        <v>-1.029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340</v>
      </c>
      <c r="B30" s="1">
        <v>3.9062858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341</v>
      </c>
      <c r="B31" s="1">
        <v>983058.0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342</v>
      </c>
      <c r="B32" s="1">
        <v>983058.0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343</v>
      </c>
      <c r="B33" s="1">
        <v>1.7253463E7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344</v>
      </c>
      <c r="B34" s="1">
        <v>2152990.0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345</v>
      </c>
      <c r="B35" s="1">
        <v>2152990.0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346</v>
      </c>
      <c r="B36" s="1">
        <v>1.33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347</v>
      </c>
      <c r="B37" s="1">
        <v>1.37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348</v>
      </c>
      <c r="B38" s="1">
        <v>2900.0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349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350</v>
      </c>
      <c r="B40" s="1">
        <v>2.39329744E8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351</v>
      </c>
      <c r="B41" s="1">
        <v>0.256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352</v>
      </c>
      <c r="B42" s="1">
        <v>21.09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353</v>
      </c>
      <c r="B43" s="1">
        <v>1.37698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354</v>
      </c>
      <c r="B44" s="1">
        <v>1.12162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355</v>
      </c>
      <c r="B45" s="1" t="s">
        <v>356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357</v>
      </c>
      <c r="B46" s="1">
        <v>2.35760816E8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358</v>
      </c>
      <c r="B47" s="1">
        <v>9673971.0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359</v>
      </c>
      <c r="B48" s="1">
        <v>1.75051008E8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360</v>
      </c>
      <c r="B49" s="1">
        <v>3694757.0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361</v>
      </c>
      <c r="B50" s="1">
        <v>578970.0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362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363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364</v>
      </c>
      <c r="B53" s="1">
        <v>0.0217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365</v>
      </c>
      <c r="B54" s="1">
        <v>0.93394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366</v>
      </c>
      <c r="B55" s="1">
        <v>0.03821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367</v>
      </c>
      <c r="B56" s="1">
        <v>0.09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368</v>
      </c>
      <c r="B57" s="1">
        <v>0.117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369</v>
      </c>
      <c r="B58" s="1">
        <v>1.75051008E8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370</v>
      </c>
      <c r="B59" s="1">
        <v>-3.815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371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372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373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374</v>
      </c>
      <c r="B63" s="1">
        <v>-2492276.0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375</v>
      </c>
      <c r="B64" s="1">
        <v>0.35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376</v>
      </c>
      <c r="B65" s="1">
        <v>-5.576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377</v>
      </c>
      <c r="B66" s="1">
        <v>-0.88420105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378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379</v>
      </c>
      <c r="B68" s="1" t="s">
        <v>380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381</v>
      </c>
      <c r="B69" s="1" t="s">
        <v>382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383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384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385</v>
      </c>
      <c r="B72" s="1" t="s">
        <v>386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387</v>
      </c>
      <c r="B73" s="1" t="s">
        <v>386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388</v>
      </c>
      <c r="B74" s="1">
        <v>1.641393E9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389</v>
      </c>
      <c r="B75" s="1" t="s">
        <v>390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391</v>
      </c>
      <c r="B76" s="1" t="s">
        <v>392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393</v>
      </c>
      <c r="B77" s="1" t="s">
        <v>394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395</v>
      </c>
      <c r="B78" s="1" t="s">
        <v>396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397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398</v>
      </c>
      <c r="B80" s="1">
        <v>1.3672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399</v>
      </c>
      <c r="B81" s="1" t="s">
        <v>400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401</v>
      </c>
      <c r="B82" s="1">
        <v>1135390.0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402</v>
      </c>
      <c r="B83" s="1">
        <v>0.007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403</v>
      </c>
      <c r="B84" s="1">
        <v>-4.2285096E7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404</v>
      </c>
      <c r="B85" s="1">
        <v>2016481.0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405</v>
      </c>
      <c r="B86" s="1">
        <v>0.122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406</v>
      </c>
      <c r="B87" s="1">
        <v>0.231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407</v>
      </c>
      <c r="B88" s="1">
        <v>-5.93006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408</v>
      </c>
      <c r="B89" s="1">
        <v>1.0545424E7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409</v>
      </c>
      <c r="B90" s="1">
        <v>-8922799.0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410</v>
      </c>
      <c r="B91" s="1" t="s">
        <v>356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411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35</v>
      </c>
      <c r="B3" s="1">
        <v>0.0</v>
      </c>
      <c r="C3" s="1">
        <v>-3.0</v>
      </c>
      <c r="D3" s="1">
        <v>-2.0</v>
      </c>
      <c r="E3" s="1">
        <f>IF(D3*FORECAST(E2,B3:D3,B2:D2)&gt;0,FORECAST(E2,B3:D3,B2:D2),D3)*$X$1</f>
        <v>-3.666666667</v>
      </c>
      <c r="F3" s="1">
        <f>IF(E3*FORECAST(F2,B3:E3,B2:E2)&gt;0,FORECAST(F2,B3:E3,B2:E2),E3)*$X$1</f>
        <v>-4.666666667</v>
      </c>
      <c r="G3" s="1">
        <f>IF(F3*FORECAST(G2,B3:F3,B2:F2)&gt;0,FORECAST(G2,B3:F3,B2:F2),F3)*$X$1</f>
        <v>-5.666666667</v>
      </c>
      <c r="H3" s="1">
        <f>IF(G3*FORECAST(H2,B3:G3,B2:G2)&gt;0,FORECAST(H2,B3:G3,B2:G2),G3)*$X$1</f>
        <v>-6.666666667</v>
      </c>
      <c r="I3" s="1">
        <f>IF(H3*FORECAST(I2,B3:H3,B2:H2)&gt;0,FORECAST(I2,B3:H3,B2:H2),H3)*$X$1</f>
        <v>-7.666666667</v>
      </c>
      <c r="J3" s="1">
        <f>IF(I3*FORECAST(J2,B3:I3,B2:I2)&gt;0,FORECAST(J2,B3:I3,B2:I2),I3)*$X$1</f>
        <v>-8.666666667</v>
      </c>
      <c r="K3" s="1">
        <f>IF(J3*FORECAST(K2,B3:J3,B2:J2)&gt;0,FORECAST(K2,B3:J3,B2:J2),J3)*$X$1</f>
        <v>-9.666666667</v>
      </c>
      <c r="L3" s="5">
        <f>IF(K3*FORECAST(L2,B3:K3,B2:K2)&gt;0,FORECAST(L2,B3:K3,B2:K2),K3)*$X$1</f>
        <v>-10.66666667</v>
      </c>
      <c r="M3" s="5">
        <f>IF(L3*FORECAST(M2,B3:L3,B2:L2)&gt;0,FORECAST(M2,B3:L3,B2:L2),L3)*$X$1</f>
        <v>-11.66666667</v>
      </c>
      <c r="N3" s="5">
        <f>IF(M3*FORECAST(N2,B3:M3,B2:M2)&gt;0,FORECAST(N2,B3:M3,B2:M2),M3)*$X$1</f>
        <v>-12.66666667</v>
      </c>
      <c r="O3" s="5">
        <f>IF(N3*FORECAST(O2,B3:N3,B2:N2)&gt;0,FORECAST(O2,B3:N3,B2:N2),N3)*$X$1</f>
        <v>-13.66666667</v>
      </c>
      <c r="P3" s="5">
        <f>IF(O3*FORECAST(P2,B3:O3,B2:O2)&gt;0,FORECAST(P2,B3:O3,B2:O2),O3)*$X$1</f>
        <v>-14.66666667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16.0</v>
      </c>
      <c r="C4" s="1">
        <v>34.0</v>
      </c>
      <c r="D4" s="1">
        <v>94.0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412</v>
      </c>
      <c r="B5" s="1">
        <v>25.0</v>
      </c>
      <c r="C5" s="1">
        <v>25.0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413</v>
      </c>
      <c r="L7" s="1">
        <f>IF(P3*FORECAST(P2,B3:P3,B2:P2)&gt;0,FORECAST(P2,B3:P3,B2:P2),O3)*$X$1 * (1+0.02)/(0.0874-0.02)</f>
        <v>-221.958457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414</v>
      </c>
      <c r="L8" s="6">
        <f t="array" ref="L8">NPV(0.0874,F3:P3)</f>
        <v>-60.90755775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415</v>
      </c>
      <c r="L9" s="6">
        <f t="array" ref="L9">NPV(0.0874,F16:P16)</f>
        <v>-88.30576997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416</v>
      </c>
      <c r="L10" s="6">
        <f>L8 + L9</f>
        <v>-149.2133277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417</v>
      </c>
      <c r="L12" s="6">
        <f>L10 - L11</f>
        <v>-243.2133277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418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-10.13388866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-221.958457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-15.0</v>
      </c>
      <c r="C3" s="1">
        <v>-22.0</v>
      </c>
      <c r="D3" s="1">
        <v>-60.0</v>
      </c>
      <c r="E3" s="1">
        <f>IF(D3*FORECAST(E2,B3:D3,B2:D2)&gt;0,FORECAST(E2,B3:D3,B2:D2),D3)*$X$1</f>
        <v>-77.33333333</v>
      </c>
      <c r="F3" s="1">
        <f>IF(E3*FORECAST(F2,B3:E3,B2:E2)&gt;0,FORECAST(F2,B3:E3,B2:E2),E3)*$X$1</f>
        <v>-99.83333333</v>
      </c>
      <c r="G3" s="1">
        <f>IF(F3*FORECAST(G2,B3:F3,B2:F2)&gt;0,FORECAST(G2,B3:F3,B2:F2),F3)*$X$1</f>
        <v>-122.3333333</v>
      </c>
      <c r="H3" s="1">
        <f>IF(G3*FORECAST(H2,B3:G3,B2:G2)&gt;0,FORECAST(H2,B3:G3,B2:G2),G3)*$X$1</f>
        <v>-144.8333333</v>
      </c>
      <c r="I3" s="1">
        <f>IF(H3*FORECAST(I2,B3:H3,B2:H2)&gt;0,FORECAST(I2,B3:H3,B2:H2),H3)*$X$1</f>
        <v>-167.3333333</v>
      </c>
      <c r="J3" s="1">
        <f>IF(I3*FORECAST(J2,B3:I3,B2:I2)&gt;0,FORECAST(J2,B3:I3,B2:I2),I3)*$X$1</f>
        <v>-189.8333333</v>
      </c>
      <c r="K3" s="1">
        <f>IF(J3*FORECAST(K2,B3:J3,B2:J2)&gt;0,FORECAST(K2,B3:J3,B2:J2),J3)*$X$1</f>
        <v>-212.3333333</v>
      </c>
      <c r="L3" s="5">
        <f>IF(K3*FORECAST(L2,B3:K3,B2:K2)&gt;0,FORECAST(L2,B3:K3,B2:K2),K3)*$X$1</f>
        <v>-234.8333333</v>
      </c>
      <c r="M3" s="5">
        <f>IF(L3*FORECAST(M2,B3:L3,B2:L2)&gt;0,FORECAST(M2,B3:L3,B2:L2),L3)*$X$1</f>
        <v>-257.3333333</v>
      </c>
      <c r="N3" s="5">
        <f>IF(M3*FORECAST(N2,B3:M3,B2:M2)&gt;0,FORECAST(N2,B3:M3,B2:M2),M3)*$X$1</f>
        <v>-279.8333333</v>
      </c>
      <c r="O3" s="5">
        <f>IF(N3*FORECAST(O2,B3:N3,B2:N2)&gt;0,FORECAST(O2,B3:N3,B2:N2),N3)*$X$1</f>
        <v>-302.3333333</v>
      </c>
      <c r="P3" s="5">
        <f>IF(O3*FORECAST(P2,B3:O3,B2:O2)&gt;0,FORECAST(P2,B3:O3,B2:O2),O3)*$X$1</f>
        <v>-324.8333333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16.0</v>
      </c>
      <c r="C4" s="1">
        <v>34.0</v>
      </c>
      <c r="D4" s="1">
        <v>94.0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412</v>
      </c>
      <c r="B5" s="1">
        <v>25.0</v>
      </c>
      <c r="C5" s="1">
        <v>25.0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413</v>
      </c>
      <c r="L7" s="1">
        <f>IF(P3*FORECAST(P2,B3:P3,B2:P2)&gt;0,FORECAST(P2,B3:P3,B2:P2),O3)*$X$1 * (1+0.02)/(0.0874-0.02)</f>
        <v>-4915.875371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414</v>
      </c>
      <c r="L8" s="6">
        <f t="array" ref="L8">NPV(0.0874,F3:P3)</f>
        <v>-1334.823737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415</v>
      </c>
      <c r="L9" s="6">
        <f t="array" ref="L9">NPV(0.0874,F16:P16)</f>
        <v>-1955.77211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416</v>
      </c>
      <c r="L10" s="6">
        <f>L8 + L9</f>
        <v>-3290.595847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417</v>
      </c>
      <c r="L12" s="6">
        <f>L10 - L11</f>
        <v>-3384.595847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418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-141.024827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-4915.875371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