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<sst xmlns="http://schemas.openxmlformats.org/spreadsheetml/2006/main" count="825" uniqueCount="680">
  <si>
    <t>ticker</t>
  </si>
  <si>
    <t>TSHA</t>
  </si>
  <si>
    <t>nombre</t>
  </si>
  <si>
    <t>TAYSHA GENE THERAPIES INC</t>
  </si>
  <si>
    <t>empresa</t>
  </si>
  <si>
    <t>Biotechnology &amp; Medical Research</t>
  </si>
  <si>
    <t>Open</t>
  </si>
  <si>
    <t>Target Price</t>
  </si>
  <si>
    <t>Upside</t>
  </si>
  <si>
    <t>-1985.16%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</si>
  <si>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</si>
  <si>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</si>
  <si>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</si>
  <si>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</si>
  <si>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</si>
  <si>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</si>
  <si>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</si>
  <si>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</si>
  <si>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</si>
  <si>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</si>
  <si>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</si>
  <si>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</si>
  <si>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</si>
  <si>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</si>
  <si>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</si>
  <si>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Payable</t>
  </si>
  <si>
    <t>Change in Unearned Revenues</t>
  </si>
  <si>
    <t>Change in Other Net Operating Assets</t>
  </si>
  <si>
    <t>Cash from Operations</t>
  </si>
  <si>
    <t>0</t>
  </si>
  <si>
    <t>Capital Expenditure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</si>
  <si>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</si>
  <si>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</si>
  <si>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</si>
  <si>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</si>
  <si>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</si>
  <si>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</si>
  <si>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</si>
  <si>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</si>
  <si>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</si>
  <si>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</si>
  <si>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</si>
  <si>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</si>
  <si>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</si>
  <si>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</si>
  <si>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</si>
  <si>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</si>
  <si>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</si>
  <si>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</si>
  <si>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</si>
  <si>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</si>
  <si>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</si>
  <si>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</si>
  <si>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</si>
  <si>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</si>
  <si>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</si>
  <si>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</si>
  <si>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</si>
  <si>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</si>
  <si>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</si>
  <si>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</si>
  <si>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</si>
  <si>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</si>
  <si>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</si>
  <si>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</si>
  <si>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</si>
  <si>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</si>
  <si>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</si>
  <si>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</si>
  <si>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</si>
  <si>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</si>
  <si>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</si>
  <si>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</si>
  <si>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</si>
  <si>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</si>
  <si>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</si>
  <si>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</si>
  <si>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</si>
  <si>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</si>
  <si>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</si>
  <si>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</si>
  <si>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</si>
  <si>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</si>
  <si>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-0.01</t>
  </si>
  <si>
    <t>6.65</t>
  </si>
  <si>
    <t>2.48</t>
  </si>
  <si>
    <t>0.02</t>
  </si>
  <si>
    <t>0.4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</si>
  <si>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</si>
  <si>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</si>
  <si>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</si>
  <si>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</si>
  <si>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</si>
  <si>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</si>
  <si>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</si>
  <si>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</si>
  <si>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Revenues</t>
  </si>
  <si>
    <t>Total Revenues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</si>
  <si>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</si>
  <si>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</si>
  <si>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</si>
  <si>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</si>
  <si>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</si>
  <si>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</si>
  <si>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</si>
  <si>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</si>
  <si>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</si>
  <si>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</si>
  <si>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</si>
  <si>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</si>
  <si>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</si>
  <si>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</si>
  <si>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</si>
  <si>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</si>
  <si>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</si>
  <si>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</si>
  <si>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</si>
  <si>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</si>
  <si>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</si>
  <si>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-0.46</t>
  </si>
  <si>
    <t>-3.4</t>
  </si>
  <si>
    <t>-4.64</t>
  </si>
  <si>
    <t>-3.78</t>
  </si>
  <si>
    <t>-0.96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</si>
  <si>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</si>
  <si>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</si>
  <si>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</si>
  <si>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</si>
  <si>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</si>
  <si>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</si>
  <si>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-0.29</t>
  </si>
  <si>
    <t>-2.12</t>
  </si>
  <si>
    <t>-2.9</t>
  </si>
  <si>
    <t>-1.79</t>
  </si>
  <si>
    <t>-0.59</t>
  </si>
  <si>
    <t>Normalized Diluted EPS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</si>
  <si>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</si>
  <si>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</si>
  <si>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</si>
  <si>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</si>
  <si>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</si>
  <si>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</si>
  <si>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</si>
  <si>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</si>
  <si>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</si>
  <si>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</si>
  <si>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</si>
  <si>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</si>
  <si>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R&amp;D Exp. (Total)</t>
  </si>
  <si>
    <t>Stock-Based Comp., G&amp;A Exp. (Total)</t>
  </si>
  <si>
    <t>Total Stock-Based Compensation</t>
  </si>
  <si>
    <t>Profitability</t>
  </si>
  <si>
    <t>Return on Assets</t>
  </si>
  <si>
    <t>-20.76</t>
  </si>
  <si>
    <t>-45.81</t>
  </si>
  <si>
    <t>-44.83</t>
  </si>
  <si>
    <t>-29.84</t>
  </si>
  <si>
    <t>Return on Total Capital</t>
  </si>
  <si>
    <t>-21.4</t>
  </si>
  <si>
    <t>-52.85</t>
  </si>
  <si>
    <t>-69.54</t>
  </si>
  <si>
    <t>-45.13</t>
  </si>
  <si>
    <t>Return On Equity %</t>
  </si>
  <si>
    <t>-47.79</t>
  </si>
  <si>
    <t>-100.68</t>
  </si>
  <si>
    <t>-344.67</t>
  </si>
  <si>
    <t>-294.04</t>
  </si>
  <si>
    <t>Return on Common Equity</t>
  </si>
  <si>
    <t>Margin Analysis</t>
  </si>
  <si>
    <t>Gross Profit Margin %</t>
  </si>
  <si>
    <t>SG&amp;A Margin</t>
  </si>
  <si>
    <t>194.47</t>
  </si>
  <si>
    <t>EBITDA Margin %</t>
  </si>
  <si>
    <t>-453.06</t>
  </si>
  <si>
    <t>EBITA Margin %</t>
  </si>
  <si>
    <t>-461.94</t>
  </si>
  <si>
    <t>EBIT Margin %</t>
  </si>
  <si>
    <t>Income From Continuing Operations Margin %</t>
  </si>
  <si>
    <t>-722.06</t>
  </si>
  <si>
    <t>Net Income Margin %</t>
  </si>
  <si>
    <t>Net Avail. For Common Margin %</t>
  </si>
  <si>
    <t>Normalized Net Income Margin</t>
  </si>
  <si>
    <t>-441.33</t>
  </si>
  <si>
    <t>Levered Free Cash Flow Margin</t>
  </si>
  <si>
    <t>-443.39</t>
  </si>
  <si>
    <t>Unlevered Free Cash Flow Margin</t>
  </si>
  <si>
    <t>-428.79</t>
  </si>
  <si>
    <t>Asset Turnover</t>
  </si>
  <si>
    <t>0.01</t>
  </si>
  <si>
    <t>0.1</t>
  </si>
  <si>
    <t>Fixed Assets Turnover</t>
  </si>
  <si>
    <t>0.07</t>
  </si>
  <si>
    <t>0.67</t>
  </si>
  <si>
    <t>Short Term Liquidity</t>
  </si>
  <si>
    <t>Current Ratio</t>
  </si>
  <si>
    <t>36.17</t>
  </si>
  <si>
    <t>3.08</t>
  </si>
  <si>
    <t>1.54</t>
  </si>
  <si>
    <t>4.08</t>
  </si>
  <si>
    <t>Quick Ratio</t>
  </si>
  <si>
    <t>35.24</t>
  </si>
  <si>
    <t>2.88</t>
  </si>
  <si>
    <t>1.4</t>
  </si>
  <si>
    <t>3.92</t>
  </si>
  <si>
    <t>Operating Cash Flow to Current Liabilities</t>
  </si>
  <si>
    <t>-4.31</t>
  </si>
  <si>
    <t>-2.26</t>
  </si>
  <si>
    <t>-1.41</t>
  </si>
  <si>
    <t>-1.99</t>
  </si>
  <si>
    <t>Long Term Solvency</t>
  </si>
  <si>
    <t>Total Debt/Equity</t>
  </si>
  <si>
    <t>66.15</t>
  </si>
  <si>
    <t>82.58</t>
  </si>
  <si>
    <t>Total Debt / Total Capital</t>
  </si>
  <si>
    <t>39.81</t>
  </si>
  <si>
    <t>98.44</t>
  </si>
  <si>
    <t>45.23</t>
  </si>
  <si>
    <t>LT Debt/Equity</t>
  </si>
  <si>
    <t>80.39</t>
  </si>
  <si>
    <t>Long-Term Debt / Total Capital</t>
  </si>
  <si>
    <t>95.94</t>
  </si>
  <si>
    <t>44.03</t>
  </si>
  <si>
    <t>Total Liabilities / Total Assets</t>
  </si>
  <si>
    <t>2.93</t>
  </si>
  <si>
    <t>55.42</t>
  </si>
  <si>
    <t>99.25</t>
  </si>
  <si>
    <t>56.62</t>
  </si>
  <si>
    <t>EBIT / Interest Expense</t>
  </si>
  <si>
    <t>-121.34</t>
  </si>
  <si>
    <t>-32.13</t>
  </si>
  <si>
    <t>-14.28</t>
  </si>
  <si>
    <t>EBITDA / Interest Expense</t>
  </si>
  <si>
    <t>-120.99</t>
  </si>
  <si>
    <t>-30.95</t>
  </si>
  <si>
    <t>-13.26</t>
  </si>
  <si>
    <t>(EBITDA - Capex) / Interest Expense</t>
  </si>
  <si>
    <t>-131.71</t>
  </si>
  <si>
    <t>-36.37</t>
  </si>
  <si>
    <t>-14.03</t>
  </si>
  <si>
    <t>Total Debt / EBITDA</t>
  </si>
  <si>
    <t>-0.37</t>
  </si>
  <si>
    <t>-0.51</t>
  </si>
  <si>
    <t>-0.93</t>
  </si>
  <si>
    <t>Net Debt / EBITDA</t>
  </si>
  <si>
    <t>5.84</t>
  </si>
  <si>
    <t>0.5</t>
  </si>
  <si>
    <t>0.24</t>
  </si>
  <si>
    <t>1.24</t>
  </si>
  <si>
    <t>Total Debt / (EBITDA - Capex)</t>
  </si>
  <si>
    <t>-0.34</t>
  </si>
  <si>
    <t>-0.43</t>
  </si>
  <si>
    <t>-0.88</t>
  </si>
  <si>
    <t>Net Debt / (EBITDA - Capex)</t>
  </si>
  <si>
    <t>5.83</t>
  </si>
  <si>
    <t>0.46</t>
  </si>
  <si>
    <t>0.2</t>
  </si>
  <si>
    <t>1.17</t>
  </si>
  <si>
    <t>Growth Over Prior Year</t>
  </si>
  <si>
    <t>Total Revenues, 1 Yr. Growth %</t>
  </si>
  <si>
    <t>517.55</t>
  </si>
  <si>
    <t>Gross Profit, 1 Yr. Growth %</t>
  </si>
  <si>
    <t>EBITDA, 1 Yr. Growth %</t>
  </si>
  <si>
    <t>301.87</t>
  </si>
  <si>
    <t>-30.05</t>
  </si>
  <si>
    <t>-43.93</t>
  </si>
  <si>
    <t>EBITA, 1 Yr. Growth %</t>
  </si>
  <si>
    <t>864.17</t>
  </si>
  <si>
    <t>302.93</t>
  </si>
  <si>
    <t>-29.57</t>
  </si>
  <si>
    <t>-43.37</t>
  </si>
  <si>
    <t>EBIT, 1 Yr. Growth %</t>
  </si>
  <si>
    <t>Earnings From Cont. Operations, 1 Yr. Growth %</t>
  </si>
  <si>
    <t>190.82</t>
  </si>
  <si>
    <t>-4.88</t>
  </si>
  <si>
    <t>-32.8</t>
  </si>
  <si>
    <t>Net Income, 1 Yr. Growth %</t>
  </si>
  <si>
    <t>Normalized Net Income, 1 Yr. Growth %</t>
  </si>
  <si>
    <t>-28.04</t>
  </si>
  <si>
    <t>-15.81</t>
  </si>
  <si>
    <t>Diluted EPS Before Extra, 1 Yr. Growth %</t>
  </si>
  <si>
    <t>633.16</t>
  </si>
  <si>
    <t>36.45</t>
  </si>
  <si>
    <t>-18.51</t>
  </si>
  <si>
    <t>-74.58</t>
  </si>
  <si>
    <t>Net Property, Plant and Equip., 1 Yr. Growth %</t>
  </si>
  <si>
    <t>-48.81</t>
  </si>
  <si>
    <t>-21.22</t>
  </si>
  <si>
    <t>Total Assets, 1 Yr. Growth %</t>
  </si>
  <si>
    <t>-17.35</t>
  </si>
  <si>
    <t>-40.98</t>
  </si>
  <si>
    <t>36.79</t>
  </si>
  <si>
    <t>Tangible Book Value, 1 Yr. Growth %</t>
  </si>
  <si>
    <t>-62.04</t>
  </si>
  <si>
    <t>-99.01</t>
  </si>
  <si>
    <t>Common Equity, 1 Yr. Growth %</t>
  </si>
  <si>
    <t>Cash From Operations, 1 Yr. Growth %</t>
  </si>
  <si>
    <t>280.88</t>
  </si>
  <si>
    <t>-24.48</t>
  </si>
  <si>
    <t>-17.39</t>
  </si>
  <si>
    <t>Capital Expenditures, 1 Yr. Growth %</t>
  </si>
  <si>
    <t>34.73</t>
  </si>
  <si>
    <t>-81.24</t>
  </si>
  <si>
    <t>Levered Free Cash Flow, 1 Yr. Growth %</t>
  </si>
  <si>
    <t>121.18</t>
  </si>
  <si>
    <t>2.09</t>
  </si>
  <si>
    <t>-9.03</t>
  </si>
  <si>
    <t>Unlevered Free Cash Flow, 1 Yr. Growth %</t>
  </si>
  <si>
    <t>118.53</t>
  </si>
  <si>
    <t>-9.16</t>
  </si>
  <si>
    <t>Compound Annual Growth Rate Over Two Years</t>
  </si>
  <si>
    <t>EBITDA, 2 Yr. CAGR %</t>
  </si>
  <si>
    <t>67.66</t>
  </si>
  <si>
    <t>-36.35</t>
  </si>
  <si>
    <t>EBITA, 2 Yr. CAGR %</t>
  </si>
  <si>
    <t>523.29</t>
  </si>
  <si>
    <t>68.45</t>
  </si>
  <si>
    <t>-35.82</t>
  </si>
  <si>
    <t>EBIT, 2 Yr. CAGR %</t>
  </si>
  <si>
    <t>Earnings From Cont. Operations, 2 Yr. CAGR %</t>
  </si>
  <si>
    <t>525.55</t>
  </si>
  <si>
    <t>66.32</t>
  </si>
  <si>
    <t>-20.05</t>
  </si>
  <si>
    <t>Net Income, 2 Yr. CAGR %</t>
  </si>
  <si>
    <t>Normalized Net Income, 2 Yr. CAGR %</t>
  </si>
  <si>
    <t>44.67</t>
  </si>
  <si>
    <t>-20.93</t>
  </si>
  <si>
    <t>Diluted EPS Before Extra, 2 Yr. CAGR %</t>
  </si>
  <si>
    <t>216.29</t>
  </si>
  <si>
    <t>5.45</t>
  </si>
  <si>
    <t>-54.47</t>
  </si>
  <si>
    <t>Net Property, Plant and Equip., 2 Yr. CAGR %</t>
  </si>
  <si>
    <t>850.08</t>
  </si>
  <si>
    <t>-36.5</t>
  </si>
  <si>
    <t>Total Assets, 2 Yr. CAGR %</t>
  </si>
  <si>
    <t>-30.16</t>
  </si>
  <si>
    <t>-10.15</t>
  </si>
  <si>
    <t>Tangible Book Value, 2 Yr. CAGR %</t>
  </si>
  <si>
    <t>-93.86</t>
  </si>
  <si>
    <t>-11.36</t>
  </si>
  <si>
    <t>Common Equity, 2 Yr. CAGR %</t>
  </si>
  <si>
    <t>Cash From Operations, 2 Yr. CAGR %</t>
  </si>
  <si>
    <t>69.6</t>
  </si>
  <si>
    <t>-21.02</t>
  </si>
  <si>
    <t>Capital Expenditures, 2 Yr. CAGR %</t>
  </si>
  <si>
    <t>-49.72</t>
  </si>
  <si>
    <t>Levered Free Cash Flow, 2 Yr. CAGR %</t>
  </si>
  <si>
    <t>50.27</t>
  </si>
  <si>
    <t>Unlevered Free Cash Flow, 2 Yr. CAGR %</t>
  </si>
  <si>
    <t>47.84</t>
  </si>
  <si>
    <t>-3.01</t>
  </si>
  <si>
    <t>Compound Annual Growth Rate Over Three Years</t>
  </si>
  <si>
    <t>EBITDA, 3 Yr. CAGR %</t>
  </si>
  <si>
    <t>17.64</t>
  </si>
  <si>
    <t>EBITA, 3 Yr. CAGR %</t>
  </si>
  <si>
    <t>201.33</t>
  </si>
  <si>
    <t>18.4</t>
  </si>
  <si>
    <t>EBIT, 3 Yr. CAGR %</t>
  </si>
  <si>
    <t>Earnings From Cont. Operations, 3 Yr. CAGR %</t>
  </si>
  <si>
    <t>233.89</t>
  </si>
  <si>
    <t>22.96</t>
  </si>
  <si>
    <t>Net Income, 3 Yr. CAGR %</t>
  </si>
  <si>
    <t>Normalized Net Income, 3 Yr. CAGR %</t>
  </si>
  <si>
    <t>204.24</t>
  </si>
  <si>
    <t>22.05</t>
  </si>
  <si>
    <t>Diluted EPS Before Extra, 3 Yr. CAGR %</t>
  </si>
  <si>
    <t>101.26</t>
  </si>
  <si>
    <t>-34.36</t>
  </si>
  <si>
    <t>Net Property, Plant and Equip., 3 Yr. CAGR %</t>
  </si>
  <si>
    <t>314.29</t>
  </si>
  <si>
    <t>Total Assets, 3 Yr. CAGR %</t>
  </si>
  <si>
    <t>-12.62</t>
  </si>
  <si>
    <t>Tangible Book Value, 3 Yr. CAGR %</t>
  </si>
  <si>
    <t>91.56</t>
  </si>
  <si>
    <t>-33.19</t>
  </si>
  <si>
    <t>Common Equity, 3 Yr. CAGR %</t>
  </si>
  <si>
    <t>Cash From Operations, 3 Yr. CAGR %</t>
  </si>
  <si>
    <t>33.44</t>
  </si>
  <si>
    <t>Capital Expenditures, 3 Yr. CAGR %</t>
  </si>
  <si>
    <t>261.35</t>
  </si>
  <si>
    <t>Levered Free Cash Flow, 3 Yr. CAGR %</t>
  </si>
  <si>
    <t>28.56</t>
  </si>
  <si>
    <t>Unlevered Free Cash Flow, 3 Yr. CAGR %</t>
  </si>
  <si>
    <t>27.15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</si>
  <si>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</si>
  <si>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</si>
  <si>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</si>
  <si>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</si>
  <si>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</si>
  <si>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</si>
  <si>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</si>
  <si>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</si>
  <si>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1,002</t>
  </si>
  <si>
    <t>448.2</t>
  </si>
  <si>
    <t>141.1</t>
  </si>
  <si>
    <t>330.9</t>
  </si>
  <si>
    <t>395.5</t>
  </si>
  <si>
    <t>-</t>
  </si>
  <si>
    <t>Change</t>
  </si>
  <si>
    <t>-55.28%</t>
  </si>
  <si>
    <t>-68.52%</t>
  </si>
  <si>
    <t>134.5%</t>
  </si>
  <si>
    <t>19.53%</t>
  </si>
  <si>
    <t>0%</t>
  </si>
  <si>
    <t>Enterprise Value (EV)
                                    1</t>
  </si>
  <si>
    <t>750.9</t>
  </si>
  <si>
    <t>299.1</t>
  </si>
  <si>
    <t>91.21</t>
  </si>
  <si>
    <t>227.5</t>
  </si>
  <si>
    <t>277</t>
  </si>
  <si>
    <t>303.2</t>
  </si>
  <si>
    <t>275</t>
  </si>
  <si>
    <t>-60.17%</t>
  </si>
  <si>
    <t>-69.51%</t>
  </si>
  <si>
    <t>149.42%</t>
  </si>
  <si>
    <t>21.77%</t>
  </si>
  <si>
    <t>9.45%</t>
  </si>
  <si>
    <t>-9.31%</t>
  </si>
  <si>
    <t>P/E ratio</t>
  </si>
  <si>
    <t>-7.81x</t>
  </si>
  <si>
    <t>-2.51x</t>
  </si>
  <si>
    <t>-0.6x</t>
  </si>
  <si>
    <t>-1.84x</t>
  </si>
  <si>
    <t>-5.12x</t>
  </si>
  <si>
    <t>-5.07x</t>
  </si>
  <si>
    <t>-5.91x</t>
  </si>
  <si>
    <t>PBR</t>
  </si>
  <si>
    <t>3.99x</t>
  </si>
  <si>
    <t>4.7x</t>
  </si>
  <si>
    <t>105x</t>
  </si>
  <si>
    <t>4.42x</t>
  </si>
  <si>
    <t>6.66x</t>
  </si>
  <si>
    <t>5.51x</t>
  </si>
  <si>
    <t>PEG</t>
  </si>
  <si>
    <t>-0.1x</t>
  </si>
  <si>
    <t>0x</t>
  </si>
  <si>
    <t>0.1x</t>
  </si>
  <si>
    <t>-5.13x</t>
  </si>
  <si>
    <t>0.4x</t>
  </si>
  <si>
    <t>Capitalization / Revenue</t>
  </si>
  <si>
    <t>56.4x</t>
  </si>
  <si>
    <t>21.4x</t>
  </si>
  <si>
    <t>48x</t>
  </si>
  <si>
    <t>75.1x</t>
  </si>
  <si>
    <t>10.9x</t>
  </si>
  <si>
    <t>EV / Revenue</t>
  </si>
  <si>
    <t>36.5x</t>
  </si>
  <si>
    <t>14.7x</t>
  </si>
  <si>
    <t>33.6x</t>
  </si>
  <si>
    <t>57.5x</t>
  </si>
  <si>
    <t>7.56x</t>
  </si>
  <si>
    <t>EV / EBITDA</t>
  </si>
  <si>
    <t>-17.5x</t>
  </si>
  <si>
    <t>-1.73x</t>
  </si>
  <si>
    <t>-0.73x</t>
  </si>
  <si>
    <t>-3.2x</t>
  </si>
  <si>
    <t>-2.98x</t>
  </si>
  <si>
    <t>-3.18x</t>
  </si>
  <si>
    <t>9.3x</t>
  </si>
  <si>
    <t>EV / EBIT</t>
  </si>
  <si>
    <t>-0.56x</t>
  </si>
  <si>
    <t>-3.14x</t>
  </si>
  <si>
    <t>-3.03x</t>
  </si>
  <si>
    <t>-3.04x</t>
  </si>
  <si>
    <t>EV / FCF</t>
  </si>
  <si>
    <t>-24.4x</t>
  </si>
  <si>
    <t>-2.26x</t>
  </si>
  <si>
    <t>-0.84x</t>
  </si>
  <si>
    <t>-2.96x</t>
  </si>
  <si>
    <t>-3.38x</t>
  </si>
  <si>
    <t>-4.67x</t>
  </si>
  <si>
    <t>-2.4x</t>
  </si>
  <si>
    <t>FCF Yield</t>
  </si>
  <si>
    <t>-4.1%</t>
  </si>
  <si>
    <t>-44.2%</t>
  </si>
  <si>
    <t>-120%</t>
  </si>
  <si>
    <t>-33.8%</t>
  </si>
  <si>
    <t>-29.6%</t>
  </si>
  <si>
    <t>-21.4%</t>
  </si>
  <si>
    <t>-41.7%</t>
  </si>
  <si>
    <t>Dividend per Share
                                    2</t>
  </si>
  <si>
    <t>Rate of return</t>
  </si>
  <si>
    <t>EPS
                                    2</t>
  </si>
  <si>
    <t>-0.3773</t>
  </si>
  <si>
    <t>-0.381</t>
  </si>
  <si>
    <t>-0.3267</t>
  </si>
  <si>
    <t>Distribution rate</t>
  </si>
  <si>
    <t>Net sales
                                    1</t>
  </si>
  <si>
    <t>2.502</t>
  </si>
  <si>
    <t>15.45</t>
  </si>
  <si>
    <t>8.246</t>
  </si>
  <si>
    <t>5.269</t>
  </si>
  <si>
    <t>36.38</t>
  </si>
  <si>
    <t>EBITDA
                                    1</t>
  </si>
  <si>
    <t>-42.99</t>
  </si>
  <si>
    <t>-172.8</t>
  </si>
  <si>
    <t>-124.9</t>
  </si>
  <si>
    <t>-71.07</t>
  </si>
  <si>
    <t>-92.86</t>
  </si>
  <si>
    <t>-95.35</t>
  </si>
  <si>
    <t>29.57</t>
  </si>
  <si>
    <t>EBIT
                                    1</t>
  </si>
  <si>
    <t>-43</t>
  </si>
  <si>
    <t>-173.3</t>
  </si>
  <si>
    <t>-162.4</t>
  </si>
  <si>
    <t>-72.44</t>
  </si>
  <si>
    <t>-91.45</t>
  </si>
  <si>
    <t>-94.62</t>
  </si>
  <si>
    <t>-90.59</t>
  </si>
  <si>
    <t>Net income
                                    1</t>
  </si>
  <si>
    <t>-60.01</t>
  </si>
  <si>
    <t>-174.5</t>
  </si>
  <si>
    <t>-166</t>
  </si>
  <si>
    <t>-111.6</t>
  </si>
  <si>
    <t>-91.52</t>
  </si>
  <si>
    <t>-97.88</t>
  </si>
  <si>
    <t>-83.05</t>
  </si>
  <si>
    <t>Net Debt
                                    1</t>
  </si>
  <si>
    <t>-251.3</t>
  </si>
  <si>
    <t>-149.1</t>
  </si>
  <si>
    <t>-49.91</t>
  </si>
  <si>
    <t>-103.4</t>
  </si>
  <si>
    <t>-118.5</t>
  </si>
  <si>
    <t>-92.35</t>
  </si>
  <si>
    <t>-120.6</t>
  </si>
  <si>
    <t>Reference price
                                    2</t>
  </si>
  <si>
    <t>26.540</t>
  </si>
  <si>
    <t>11.650</t>
  </si>
  <si>
    <t>2.260</t>
  </si>
  <si>
    <t>1.770</t>
  </si>
  <si>
    <t>1.930</t>
  </si>
  <si>
    <t>Nbr of stocks (in thousands)</t>
  </si>
  <si>
    <t>37,761</t>
  </si>
  <si>
    <t>38,474</t>
  </si>
  <si>
    <t>62,442</t>
  </si>
  <si>
    <t>186,960</t>
  </si>
  <si>
    <t>204,943</t>
  </si>
  <si>
    <t>Announcement Date</t>
  </si>
  <si>
    <t>3/3/21</t>
  </si>
  <si>
    <t>3/31/22</t>
  </si>
  <si>
    <t>3/28/23</t>
  </si>
  <si>
    <t>3/19/24</t>
  </si>
  <si>
    <t>address1</t>
  </si>
  <si>
    <t>3000 Pegasus Park Drive</t>
  </si>
  <si>
    <t>address2</t>
  </si>
  <si>
    <t>Suite 1430</t>
  </si>
  <si>
    <t>city</t>
  </si>
  <si>
    <t>Dallas</t>
  </si>
  <si>
    <t>state</t>
  </si>
  <si>
    <t>TX</t>
  </si>
  <si>
    <t>zip</t>
  </si>
  <si>
    <t>75247</t>
  </si>
  <si>
    <t>country</t>
  </si>
  <si>
    <t>phone</t>
  </si>
  <si>
    <t>214 612 0000</t>
  </si>
  <si>
    <t>website</t>
  </si>
  <si>
    <t>https://www.tayshagtx.com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</si>
  <si>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</si>
  <si>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</si>
  <si>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</si>
  <si>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</si>
  <si>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</si>
  <si>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</si>
  <si>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</si>
  <si>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</si>
  <si>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</si>
  <si>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</si>
  <si>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</si>
  <si>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Taysha Gene Therapies, Inc., a gene therapy company, focuses on developing and commercializing adeno-associated virus-based gene therapies for the treatment of monogenic diseases of the central nervous system. It primarily develops TSHA-120 for the treatment of giant axonal neuropathy; TSHA-102 for the treatment of Rett syndrome; TSHA-121 for the treatment of CLN7 disease; TSHA-118 for the treatment of CLN1 disease; TSHA-105 for the treatment of for SLC13A5 deficiency; TSHA-113 for the treatment of tauopathies; TSHA-106 for the treatment of angelman syndrome; TSHA-114 for the treatment of fragile X syndrome; and TSHA-101 for the treatment of GM2 gangliosidosis. Taysha Gene Therapies, Inc. has a strategic partnership with The University of Texas Southwestern Medical Center. Taysha Gene Therapies, Inc. was incorporated in 2019 and is headquartered in Dallas, Texas.</t>
  </si>
  <si>
    <t>fullTimeEmployees</t>
  </si>
  <si>
    <t>companyOfficers</t>
  </si>
  <si>
    <t>[{'maxAge': 1, 'name': 'Mr. Sean P. Nolan', 'age': 56, 'title': 'CEO &amp; Chairman', 'yearBorn': 1968, 'fiscalYear': 2023, 'totalPay': 925331, 'exercisedValue': 0, 'unexercisedValue': 0}, {'maxAge': 1, 'name': 'Dr. Sukumar  Nagendran M.D.', 'age': 57, 'title': 'President, Head of Research &amp; Development and Director', 'yearBorn': 1967, 'fiscalYear': 2023, 'totalPay': 820594, 'exercisedValue': 0, 'unexercisedValue': 0}, {'maxAge': 1, 'name': 'Mr. Kamran  Alam CPA, M.B.A.', 'age': 46, 'title': 'CFO &amp; Corporate Secretary', 'yearBorn': 1978, 'fiscalYear': 2023, 'totalPay': 573362, 'exercisedValue': 0, 'unexercisedValue': 0}, {'maxAge': 1, 'name': 'Hayleigh  Collins', 'title': 'Director of Corporate Communications &amp; Investor Relations', 'fiscalYear': 2023, 'exercisedValue': 0, 'unexercisedValue': 0}, {'maxAge': 1, 'name': 'Ms. Tracy M. Porter SPHR', 'title': 'Chief People Officer', 'fiscalYear': 2023, 'exercisedValue': 0, 'unexercisedValue': 0}, {'maxAge': 1, 'name': 'Mr. Frederick  Porter Ph.D.', 'title': 'Chief of Staff &amp; Technical Operations Officer', 'fiscalYear': 2023, 'exercisedValue': 0, 'unexercisedValue': 0}, {'maxAge': 1, 'name': 'Ms. Emily  McGinnis M.P.H.', 'title': 'Chief Patient &amp; External Affairs Officer and Endpoint &amp; Outcome Development Lead', 'fiscalYear': 2023, 'exercisedValue': 0, 'unexercisedValue': 0}, {'maxAge': 1, 'name': 'Mr. Sean  McAuliffe', 'title': 'Chief Business Officer', 'fiscalYear': 2023, 'exercisedValue': 0, 'unexercisedValue': 0}, {'maxAge': 1, 'name': 'Dr. Steven  Gray Ph.D.', 'title': 'Chief Scientific Advisor of UT Southwestern Gene Therapy Program', 'fiscalYear': 2023, 'exercisedValue': 0, 'unexercisedValue': 0}, {'maxAge': 1, 'name': 'Berge  Minassian M.D.', 'title': 'Chief Medical Advisor of UT Southwestern Gene Therapy Program',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</si>
  <si>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</si>
  <si>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</si>
  <si>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</si>
  <si>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</si>
  <si>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</si>
  <si>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</si>
  <si>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</si>
  <si>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</si>
  <si>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</si>
  <si>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</si>
  <si>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</si>
  <si>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</si>
  <si>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</si>
  <si>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</si>
  <si>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</si>
  <si>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</si>
  <si>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</si>
  <si>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</si>
  <si>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</si>
  <si>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</si>
  <si>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</si>
  <si>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</si>
  <si>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</si>
  <si>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</si>
  <si>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</si>
  <si>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</si>
  <si>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</si>
  <si>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</si>
  <si>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</si>
  <si>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</si>
  <si>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</si>
  <si>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</si>
  <si>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</si>
  <si>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</si>
  <si>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</si>
  <si>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</si>
  <si>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</si>
  <si>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</si>
  <si>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</si>
  <si>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</si>
  <si>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</si>
  <si>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</si>
  <si>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</si>
  <si>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</si>
  <si>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</si>
  <si>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</si>
  <si>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</si>
  <si>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</si>
  <si>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</si>
  <si>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</si>
  <si>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</si>
  <si>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</si>
  <si>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</si>
  <si>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</si>
  <si>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</si>
  <si>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</si>
  <si>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</si>
  <si>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</si>
  <si>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</si>
  <si>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</si>
  <si>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</si>
  <si>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</si>
  <si>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</si>
  <si>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</si>
  <si>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</si>
  <si>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Taysha Gene Therapies,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</si>
  <si>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</si>
  <si>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</si>
  <si>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</si>
  <si>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</si>
  <si>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</si>
  <si>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</si>
  <si>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</si>
  <si>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fa02d192-bc05-33bd-8c2b-2973d0bcc5d6</t>
  </si>
  <si>
    <t>messageBoardId</t>
  </si>
  <si>
    <t>finmb_665948579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</si>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</sst>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tayshagtx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1.89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-35.62960571094562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3.9554E8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0.332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-7.423077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-4.0</v>
      </c>
      <c r="C2" s="1">
        <v>-60.0</v>
      </c>
      <c r="D2" s="1">
        <v>-175.0</v>
      </c>
      <c r="E2" s="1">
        <v>-166.0</v>
      </c>
      <c r="F2" s="1">
        <v>-112.0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49.0</v>
      </c>
      <c r="E3" s="1">
        <v>1.0</v>
      </c>
      <c r="F3" s="1">
        <v>1.0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49.0</v>
      </c>
      <c r="E4" s="1">
        <v>1.0</v>
      </c>
      <c r="F4" s="1">
        <v>1.0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0.0</v>
      </c>
      <c r="E5" s="1">
        <v>0.0</v>
      </c>
      <c r="F5" s="1">
        <v>86.0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9.0</v>
      </c>
      <c r="D6" s="1">
        <v>9.0</v>
      </c>
      <c r="E6" s="1">
        <v>37.0</v>
      </c>
      <c r="F6" s="1">
        <v>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3.0</v>
      </c>
      <c r="D7" s="1">
        <v>18.0</v>
      </c>
      <c r="E7" s="1">
        <v>18.0</v>
      </c>
      <c r="F7" s="1">
        <v>7.0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3.0</v>
      </c>
      <c r="C8" s="1">
        <v>17.0</v>
      </c>
      <c r="D8" s="1">
        <v>38.0</v>
      </c>
      <c r="E8" s="1">
        <v>2.0</v>
      </c>
      <c r="F8" s="1">
        <v>41.0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1.0</v>
      </c>
      <c r="D9" s="1">
        <v>14.0</v>
      </c>
      <c r="E9" s="1">
        <v>-7.0</v>
      </c>
      <c r="F9" s="1">
        <v>-2.0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33.0</v>
      </c>
      <c r="F10" s="1">
        <v>-15.0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54.0</v>
      </c>
      <c r="C11" s="1">
        <v>-2.0</v>
      </c>
      <c r="D11" s="1">
        <v>14.0</v>
      </c>
      <c r="E11" s="1">
        <v>-7.0</v>
      </c>
      <c r="F11" s="1">
        <v>-26.0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 t="s">
        <v>29</v>
      </c>
      <c r="C12" s="1">
        <v>-30.0</v>
      </c>
      <c r="D12" s="1">
        <v>-117.0</v>
      </c>
      <c r="E12" s="1">
        <v>-88.0</v>
      </c>
      <c r="F12" s="1">
        <v>-73.0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</v>
      </c>
      <c r="B13" s="1">
        <v>0.0</v>
      </c>
      <c r="C13" s="1">
        <v>-8.0</v>
      </c>
      <c r="D13" s="1">
        <v>-15.0</v>
      </c>
      <c r="E13" s="1">
        <v>-20.0</v>
      </c>
      <c r="F13" s="1">
        <v>-3.0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</v>
      </c>
      <c r="B14" s="1">
        <v>0.0</v>
      </c>
      <c r="C14" s="1">
        <v>-9.0</v>
      </c>
      <c r="D14" s="1">
        <v>-6.0</v>
      </c>
      <c r="E14" s="1">
        <v>-4.0</v>
      </c>
      <c r="F14" s="1">
        <v>-3.0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</v>
      </c>
      <c r="B15" s="1">
        <v>0.0</v>
      </c>
      <c r="C15" s="1">
        <v>0.0</v>
      </c>
      <c r="D15" s="1">
        <v>0.0</v>
      </c>
      <c r="E15" s="1">
        <v>-6.0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</v>
      </c>
      <c r="B16" s="1">
        <v>0.0</v>
      </c>
      <c r="C16" s="1">
        <v>-9.0</v>
      </c>
      <c r="D16" s="1">
        <v>-21.0</v>
      </c>
      <c r="E16" s="1">
        <v>-24.0</v>
      </c>
      <c r="F16" s="1">
        <v>-7.0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</v>
      </c>
      <c r="B17" s="1">
        <v>0.0</v>
      </c>
      <c r="C17" s="1">
        <v>1.0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</v>
      </c>
      <c r="B18" s="1">
        <v>0.0</v>
      </c>
      <c r="C18" s="1">
        <v>0.0</v>
      </c>
      <c r="D18" s="1">
        <v>39.0</v>
      </c>
      <c r="E18" s="1">
        <v>0.0</v>
      </c>
      <c r="F18" s="1">
        <v>39.0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</v>
      </c>
      <c r="B19" s="1">
        <v>0.0</v>
      </c>
      <c r="C19" s="1">
        <v>1.0</v>
      </c>
      <c r="D19" s="1">
        <v>39.0</v>
      </c>
      <c r="E19" s="1">
        <v>0.0</v>
      </c>
      <c r="F19" s="1">
        <v>39.0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</v>
      </c>
      <c r="B20" s="1">
        <v>0.0</v>
      </c>
      <c r="C20" s="1">
        <v>-1.0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</v>
      </c>
      <c r="B21" s="1">
        <v>0.0</v>
      </c>
      <c r="C21" s="1">
        <v>0.0</v>
      </c>
      <c r="D21" s="1">
        <v>0.0</v>
      </c>
      <c r="E21" s="1">
        <v>0.0</v>
      </c>
      <c r="F21" s="1">
        <v>-43.0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</v>
      </c>
      <c r="B22" s="1">
        <v>0.0</v>
      </c>
      <c r="C22" s="1">
        <v>-1.0</v>
      </c>
      <c r="D22" s="1">
        <v>0.0</v>
      </c>
      <c r="E22" s="1">
        <v>0.0</v>
      </c>
      <c r="F22" s="1">
        <v>-43.0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</v>
      </c>
      <c r="B23" s="1">
        <v>0.0</v>
      </c>
      <c r="C23" s="1">
        <v>166.0</v>
      </c>
      <c r="D23" s="1">
        <v>0.0</v>
      </c>
      <c r="E23" s="1">
        <v>53.0</v>
      </c>
      <c r="F23" s="1">
        <v>141.0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</v>
      </c>
      <c r="B24" s="1">
        <v>0.0</v>
      </c>
      <c r="C24" s="1">
        <v>126.0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</v>
      </c>
      <c r="B25" s="1">
        <v>0.0</v>
      </c>
      <c r="C25" s="1">
        <v>-79.0</v>
      </c>
      <c r="D25" s="1">
        <v>-87.0</v>
      </c>
      <c r="E25" s="1">
        <v>-1.0</v>
      </c>
      <c r="F25" s="1">
        <v>-1.0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</v>
      </c>
      <c r="B26" s="1">
        <v>0.0</v>
      </c>
      <c r="C26" s="1">
        <v>291.0</v>
      </c>
      <c r="D26" s="1">
        <v>39.0</v>
      </c>
      <c r="E26" s="1">
        <v>52.0</v>
      </c>
      <c r="F26" s="1">
        <v>136.0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</v>
      </c>
      <c r="B27" s="1">
        <v>0.0</v>
      </c>
      <c r="C27" s="1">
        <v>251.0</v>
      </c>
      <c r="D27" s="1">
        <v>-99.0</v>
      </c>
      <c r="E27" s="1">
        <v>-61.0</v>
      </c>
      <c r="F27" s="1">
        <v>56.0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</v>
      </c>
      <c r="B29" s="1">
        <v>0.0</v>
      </c>
      <c r="C29" s="1">
        <v>2.0</v>
      </c>
      <c r="D29" s="1">
        <v>64.0</v>
      </c>
      <c r="E29" s="1">
        <v>2.0</v>
      </c>
      <c r="F29" s="1">
        <v>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</v>
      </c>
      <c r="B30" s="1">
        <v>0.0</v>
      </c>
      <c r="C30" s="1">
        <v>-32.0</v>
      </c>
      <c r="D30" s="1">
        <v>-71.0</v>
      </c>
      <c r="E30" s="1">
        <v>-72.0</v>
      </c>
      <c r="F30" s="1">
        <v>-68.0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</v>
      </c>
      <c r="B31" s="1">
        <v>0.0</v>
      </c>
      <c r="C31" s="1">
        <v>-32.0</v>
      </c>
      <c r="D31" s="1">
        <v>-70.0</v>
      </c>
      <c r="E31" s="1">
        <v>-70.0</v>
      </c>
      <c r="F31" s="1">
        <v>-66.0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</v>
      </c>
      <c r="B32" s="1">
        <v>0.0</v>
      </c>
      <c r="C32" s="1">
        <v>-36.0</v>
      </c>
      <c r="D32" s="1">
        <v>-40.0</v>
      </c>
      <c r="E32" s="1">
        <v>-11.0</v>
      </c>
      <c r="F32" s="1">
        <v>23.0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</v>
      </c>
      <c r="B33" s="1">
        <v>0.0</v>
      </c>
      <c r="C33" s="1" t="s">
        <v>29</v>
      </c>
      <c r="D33" s="1">
        <v>39.0</v>
      </c>
      <c r="E33" s="1">
        <v>0.0</v>
      </c>
      <c r="F33" s="1">
        <v>-3.0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0.0</v>
      </c>
      <c r="C3" s="1">
        <v>251.0</v>
      </c>
      <c r="D3" s="1">
        <v>149.0</v>
      </c>
      <c r="E3" s="1">
        <v>87.0</v>
      </c>
      <c r="F3" s="1">
        <v>144.0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0.0</v>
      </c>
      <c r="C4" s="1">
        <v>251.0</v>
      </c>
      <c r="D4" s="1">
        <v>149.0</v>
      </c>
      <c r="E4" s="1">
        <v>87.0</v>
      </c>
      <c r="F4" s="1">
        <v>144.0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0.0</v>
      </c>
      <c r="C5" s="1">
        <v>3.0</v>
      </c>
      <c r="D5" s="1">
        <v>3.0</v>
      </c>
      <c r="E5" s="1">
        <v>2.0</v>
      </c>
      <c r="F5" s="1">
        <v>1.0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0.0</v>
      </c>
      <c r="C6" s="1">
        <v>0.0</v>
      </c>
      <c r="D6" s="1">
        <v>0.0</v>
      </c>
      <c r="E6" s="1">
        <v>0.0</v>
      </c>
      <c r="F6" s="1">
        <v>44.0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1.0</v>
      </c>
      <c r="C7" s="1">
        <v>3.0</v>
      </c>
      <c r="D7" s="1">
        <v>6.0</v>
      </c>
      <c r="E7" s="1">
        <v>6.0</v>
      </c>
      <c r="F7" s="1">
        <v>4.0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1.0</v>
      </c>
      <c r="C8" s="1">
        <v>258.0</v>
      </c>
      <c r="D8" s="1">
        <v>160.0</v>
      </c>
      <c r="E8" s="1">
        <v>96.0</v>
      </c>
      <c r="F8" s="1">
        <v>150.0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0.0</v>
      </c>
      <c r="C9" s="1">
        <v>29.0</v>
      </c>
      <c r="D9" s="1">
        <v>51.0</v>
      </c>
      <c r="E9" s="1">
        <v>27.0</v>
      </c>
      <c r="F9" s="1">
        <v>23.0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0.0</v>
      </c>
      <c r="C10" s="1">
        <v>0.0</v>
      </c>
      <c r="D10" s="1">
        <v>-49.0</v>
      </c>
      <c r="E10" s="1">
        <v>-1.0</v>
      </c>
      <c r="F10" s="1">
        <v>-2.0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0.0</v>
      </c>
      <c r="C11" s="1">
        <v>28.0</v>
      </c>
      <c r="D11" s="1">
        <v>50.0</v>
      </c>
      <c r="E11" s="1">
        <v>25.0</v>
      </c>
      <c r="F11" s="1">
        <v>20.0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0.0</v>
      </c>
      <c r="C12" s="1">
        <v>71.0</v>
      </c>
      <c r="D12" s="1">
        <v>3.0</v>
      </c>
      <c r="E12" s="1">
        <v>3.0</v>
      </c>
      <c r="F12" s="1">
        <v>2.0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1.0</v>
      </c>
      <c r="C13" s="1">
        <v>259.0</v>
      </c>
      <c r="D13" s="1">
        <v>214.0</v>
      </c>
      <c r="E13" s="1">
        <v>126.0</v>
      </c>
      <c r="F13" s="1">
        <v>173.0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0.0</v>
      </c>
      <c r="C15" s="1">
        <v>1.0</v>
      </c>
      <c r="D15" s="1">
        <v>21.0</v>
      </c>
      <c r="E15" s="1">
        <v>10.0</v>
      </c>
      <c r="F15" s="1">
        <v>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15.0</v>
      </c>
      <c r="C16" s="1">
        <v>4.0</v>
      </c>
      <c r="D16" s="1">
        <v>25.0</v>
      </c>
      <c r="E16" s="1">
        <v>14.0</v>
      </c>
      <c r="F16" s="1">
        <v>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0.0</v>
      </c>
      <c r="C17" s="1">
        <v>0.0</v>
      </c>
      <c r="D17" s="1">
        <v>0.0</v>
      </c>
      <c r="E17" s="1">
        <v>1.0</v>
      </c>
      <c r="F17" s="1">
        <v>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1">
        <v>0.0</v>
      </c>
      <c r="C18" s="1">
        <v>0.0</v>
      </c>
      <c r="D18" s="1">
        <v>0.0</v>
      </c>
      <c r="E18" s="1">
        <v>33.0</v>
      </c>
      <c r="F18" s="1">
        <v>18.0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0.0</v>
      </c>
      <c r="C19" s="1">
        <v>26.0</v>
      </c>
      <c r="D19" s="1">
        <v>4.0</v>
      </c>
      <c r="E19" s="1">
        <v>2.0</v>
      </c>
      <c r="F19" s="1">
        <v>1.0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15.0</v>
      </c>
      <c r="C20" s="1">
        <v>7.0</v>
      </c>
      <c r="D20" s="1">
        <v>51.0</v>
      </c>
      <c r="E20" s="1">
        <v>62.0</v>
      </c>
      <c r="F20" s="1">
        <v>36.0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0.0</v>
      </c>
      <c r="C21" s="1">
        <v>0.0</v>
      </c>
      <c r="D21" s="1">
        <v>37.0</v>
      </c>
      <c r="E21" s="1">
        <v>37.0</v>
      </c>
      <c r="F21" s="1">
        <v>40.0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0.0</v>
      </c>
      <c r="C22" s="1">
        <v>0.0</v>
      </c>
      <c r="D22" s="1">
        <v>25.0</v>
      </c>
      <c r="E22" s="1">
        <v>20.0</v>
      </c>
      <c r="F22" s="1">
        <v>19.0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0.0</v>
      </c>
      <c r="C23" s="1">
        <v>45.0</v>
      </c>
      <c r="D23" s="1">
        <v>3.0</v>
      </c>
      <c r="E23" s="1">
        <v>4.0</v>
      </c>
      <c r="F23" s="1">
        <v>79.0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15.0</v>
      </c>
      <c r="C24" s="1">
        <v>7.0</v>
      </c>
      <c r="D24" s="1">
        <v>119.0</v>
      </c>
      <c r="E24" s="1">
        <v>125.0</v>
      </c>
      <c r="F24" s="1">
        <v>97.0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98.0</v>
      </c>
      <c r="C26" s="1">
        <v>312.0</v>
      </c>
      <c r="D26" s="1">
        <v>331.0</v>
      </c>
      <c r="E26" s="1">
        <v>402.0</v>
      </c>
      <c r="F26" s="1">
        <v>588.0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-1.0</v>
      </c>
      <c r="C27" s="1">
        <v>-61.0</v>
      </c>
      <c r="D27" s="1">
        <v>-236.0</v>
      </c>
      <c r="E27" s="1">
        <v>-401.0</v>
      </c>
      <c r="F27" s="1">
        <v>-513.0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-13.0</v>
      </c>
      <c r="C28" s="1">
        <v>251.0</v>
      </c>
      <c r="D28" s="1">
        <v>95.0</v>
      </c>
      <c r="E28" s="1">
        <v>94.0</v>
      </c>
      <c r="F28" s="1">
        <v>74.0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-13.0</v>
      </c>
      <c r="C29" s="1">
        <v>251.0</v>
      </c>
      <c r="D29" s="1">
        <v>95.0</v>
      </c>
      <c r="E29" s="1">
        <v>94.0</v>
      </c>
      <c r="F29" s="1">
        <v>74.0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1.0</v>
      </c>
      <c r="C30" s="1">
        <v>259.0</v>
      </c>
      <c r="D30" s="1">
        <v>214.0</v>
      </c>
      <c r="E30" s="1">
        <v>126.0</v>
      </c>
      <c r="F30" s="1">
        <v>173.0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10.0</v>
      </c>
      <c r="C32" s="1">
        <v>37.0</v>
      </c>
      <c r="D32" s="1">
        <v>38.0</v>
      </c>
      <c r="E32" s="1">
        <v>63.0</v>
      </c>
      <c r="F32" s="1">
        <v>187.0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81</v>
      </c>
      <c r="B33" s="1">
        <v>10.0</v>
      </c>
      <c r="C33" s="1">
        <v>37.0</v>
      </c>
      <c r="D33" s="1">
        <v>38.0</v>
      </c>
      <c r="E33" s="1">
        <v>63.0</v>
      </c>
      <c r="F33" s="1">
        <v>187.0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82</v>
      </c>
      <c r="B34" s="1" t="s">
        <v>83</v>
      </c>
      <c r="C34" s="1" t="s">
        <v>84</v>
      </c>
      <c r="D34" s="1" t="s">
        <v>85</v>
      </c>
      <c r="E34" s="1" t="s">
        <v>86</v>
      </c>
      <c r="F34" s="1" t="s">
        <v>87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88</v>
      </c>
      <c r="B35" s="1">
        <v>-13.0</v>
      </c>
      <c r="C35" s="1">
        <v>251.0</v>
      </c>
      <c r="D35" s="1">
        <v>95.0</v>
      </c>
      <c r="E35" s="1">
        <v>94.0</v>
      </c>
      <c r="F35" s="1">
        <v>74.0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89</v>
      </c>
      <c r="B36" s="1" t="s">
        <v>83</v>
      </c>
      <c r="C36" s="1" t="s">
        <v>84</v>
      </c>
      <c r="D36" s="1" t="s">
        <v>85</v>
      </c>
      <c r="E36" s="1" t="s">
        <v>86</v>
      </c>
      <c r="F36" s="1" t="s">
        <v>87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90</v>
      </c>
      <c r="B37" s="1" t="s">
        <v>29</v>
      </c>
      <c r="C37" s="1" t="s">
        <v>29</v>
      </c>
      <c r="D37" s="1">
        <v>63.0</v>
      </c>
      <c r="E37" s="1">
        <v>59.0</v>
      </c>
      <c r="F37" s="1">
        <v>61.0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91</v>
      </c>
      <c r="B38" s="1">
        <v>0.0</v>
      </c>
      <c r="C38" s="1">
        <v>-251.0</v>
      </c>
      <c r="D38" s="1">
        <v>-86.0</v>
      </c>
      <c r="E38" s="1">
        <v>-27.0</v>
      </c>
      <c r="F38" s="1">
        <v>-82.0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92</v>
      </c>
      <c r="B39" s="1">
        <v>0.0</v>
      </c>
      <c r="C39" s="1">
        <v>0.0</v>
      </c>
      <c r="D39" s="1">
        <v>0.0</v>
      </c>
      <c r="E39" s="1">
        <v>26.0</v>
      </c>
      <c r="F39" s="1">
        <v>29.0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93</v>
      </c>
      <c r="B40" s="1">
        <v>3.0</v>
      </c>
      <c r="C40" s="1">
        <v>3.0</v>
      </c>
      <c r="D40" s="1">
        <v>0.0</v>
      </c>
      <c r="E40" s="1">
        <v>3.0</v>
      </c>
      <c r="F40" s="1">
        <v>3.0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94</v>
      </c>
      <c r="B41" s="1">
        <v>0.0</v>
      </c>
      <c r="C41" s="1">
        <v>9.0</v>
      </c>
      <c r="D41" s="1">
        <v>3.0</v>
      </c>
      <c r="E41" s="1">
        <v>4.0</v>
      </c>
      <c r="F41" s="1">
        <v>4.0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95</v>
      </c>
      <c r="B42" s="1">
        <v>0.0</v>
      </c>
      <c r="C42" s="1">
        <v>38.0</v>
      </c>
      <c r="D42" s="1">
        <v>178.0</v>
      </c>
      <c r="E42" s="1">
        <v>65.0</v>
      </c>
      <c r="F42" s="1">
        <v>52.0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96</v>
      </c>
      <c r="B2" s="1">
        <v>0.0</v>
      </c>
      <c r="C2" s="1">
        <v>0.0</v>
      </c>
      <c r="D2" s="1">
        <v>0.0</v>
      </c>
      <c r="E2" s="1">
        <v>2.0</v>
      </c>
      <c r="F2" s="1">
        <v>15.0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97</v>
      </c>
      <c r="B3" s="1">
        <v>0.0</v>
      </c>
      <c r="C3" s="1">
        <v>0.0</v>
      </c>
      <c r="D3" s="1">
        <v>0.0</v>
      </c>
      <c r="E3" s="1">
        <v>2.0</v>
      </c>
      <c r="F3" s="1">
        <v>15.0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98</v>
      </c>
      <c r="B4" s="1">
        <v>0.0</v>
      </c>
      <c r="C4" s="1">
        <v>0.0</v>
      </c>
      <c r="D4" s="1">
        <v>0.0</v>
      </c>
      <c r="E4" s="1">
        <v>2.0</v>
      </c>
      <c r="F4" s="1">
        <v>15.0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99</v>
      </c>
      <c r="B5" s="1">
        <v>51.0</v>
      </c>
      <c r="C5" s="1">
        <v>11.0</v>
      </c>
      <c r="D5" s="1">
        <v>41.0</v>
      </c>
      <c r="E5" s="1">
        <v>36.0</v>
      </c>
      <c r="F5" s="1">
        <v>30.0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100</v>
      </c>
      <c r="B6" s="1">
        <v>3.0</v>
      </c>
      <c r="C6" s="1">
        <v>31.0</v>
      </c>
      <c r="D6" s="1">
        <v>132.0</v>
      </c>
      <c r="E6" s="1">
        <v>88.0</v>
      </c>
      <c r="F6" s="1">
        <v>56.0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101</v>
      </c>
      <c r="B7" s="1">
        <v>4.0</v>
      </c>
      <c r="C7" s="1">
        <v>43.0</v>
      </c>
      <c r="D7" s="1">
        <v>173.0</v>
      </c>
      <c r="E7" s="1">
        <v>125.0</v>
      </c>
      <c r="F7" s="1">
        <v>86.0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</v>
      </c>
      <c r="B8" s="1">
        <v>-4.0</v>
      </c>
      <c r="C8" s="1">
        <v>-43.0</v>
      </c>
      <c r="D8" s="1">
        <v>-173.0</v>
      </c>
      <c r="E8" s="1">
        <v>-122.0</v>
      </c>
      <c r="F8" s="1">
        <v>-71.0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103</v>
      </c>
      <c r="B9" s="1">
        <v>0.0</v>
      </c>
      <c r="C9" s="1">
        <v>-2.0</v>
      </c>
      <c r="D9" s="1">
        <v>-1.0</v>
      </c>
      <c r="E9" s="1">
        <v>-3.0</v>
      </c>
      <c r="F9" s="1">
        <v>-5.0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104</v>
      </c>
      <c r="B10" s="1">
        <v>0.0</v>
      </c>
      <c r="C10" s="1">
        <v>4.0</v>
      </c>
      <c r="D10" s="1">
        <v>17.0</v>
      </c>
      <c r="E10" s="1">
        <v>24.0</v>
      </c>
      <c r="F10" s="1">
        <v>3.0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105</v>
      </c>
      <c r="B11" s="1">
        <v>0.0</v>
      </c>
      <c r="C11" s="1">
        <v>2.0</v>
      </c>
      <c r="D11" s="1">
        <v>-1.0</v>
      </c>
      <c r="E11" s="1">
        <v>-3.0</v>
      </c>
      <c r="F11" s="1">
        <v>-1.0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106</v>
      </c>
      <c r="B12" s="1">
        <v>0.0</v>
      </c>
      <c r="C12" s="1">
        <v>-17.0</v>
      </c>
      <c r="D12" s="1">
        <v>0.0</v>
      </c>
      <c r="E12" s="1">
        <v>-1.0</v>
      </c>
      <c r="F12" s="1">
        <v>-36.0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107</v>
      </c>
      <c r="B13" s="1">
        <v>-4.0</v>
      </c>
      <c r="C13" s="1">
        <v>-60.0</v>
      </c>
      <c r="D13" s="1">
        <v>-175.0</v>
      </c>
      <c r="E13" s="1">
        <v>-126.0</v>
      </c>
      <c r="F13" s="1">
        <v>-109.0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108</v>
      </c>
      <c r="B14" s="1">
        <v>0.0</v>
      </c>
      <c r="C14" s="1">
        <v>0.0</v>
      </c>
      <c r="D14" s="1">
        <v>0.0</v>
      </c>
      <c r="E14" s="1">
        <v>-4.0</v>
      </c>
      <c r="F14" s="1">
        <v>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109</v>
      </c>
      <c r="B15" s="1">
        <v>0.0</v>
      </c>
      <c r="C15" s="1">
        <v>0.0</v>
      </c>
      <c r="D15" s="1">
        <v>0.0</v>
      </c>
      <c r="E15" s="1">
        <v>-36.0</v>
      </c>
      <c r="F15" s="1">
        <v>-1.0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110</v>
      </c>
      <c r="B16" s="1">
        <v>0.0</v>
      </c>
      <c r="C16" s="1">
        <v>0.0</v>
      </c>
      <c r="D16" s="1">
        <v>0.0</v>
      </c>
      <c r="E16" s="1">
        <v>0.0</v>
      </c>
      <c r="F16" s="1">
        <v>-1.0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111</v>
      </c>
      <c r="B17" s="1">
        <v>-4.0</v>
      </c>
      <c r="C17" s="1">
        <v>-60.0</v>
      </c>
      <c r="D17" s="1">
        <v>-175.0</v>
      </c>
      <c r="E17" s="1">
        <v>-166.0</v>
      </c>
      <c r="F17" s="1">
        <v>-112.0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112</v>
      </c>
      <c r="B18" s="1">
        <v>-4.0</v>
      </c>
      <c r="C18" s="1">
        <v>-60.0</v>
      </c>
      <c r="D18" s="1">
        <v>-175.0</v>
      </c>
      <c r="E18" s="1">
        <v>-166.0</v>
      </c>
      <c r="F18" s="1">
        <v>-112.0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</v>
      </c>
      <c r="B19" s="1">
        <v>-4.0</v>
      </c>
      <c r="C19" s="1">
        <v>-60.0</v>
      </c>
      <c r="D19" s="1">
        <v>-175.0</v>
      </c>
      <c r="E19" s="1">
        <v>-166.0</v>
      </c>
      <c r="F19" s="1">
        <v>-112.0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114</v>
      </c>
      <c r="B20" s="1">
        <v>-4.0</v>
      </c>
      <c r="C20" s="1">
        <v>-60.0</v>
      </c>
      <c r="D20" s="1">
        <v>-175.0</v>
      </c>
      <c r="E20" s="1">
        <v>-166.0</v>
      </c>
      <c r="F20" s="1">
        <v>-112.0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115</v>
      </c>
      <c r="B21" s="1">
        <v>-4.0</v>
      </c>
      <c r="C21" s="1">
        <v>-60.0</v>
      </c>
      <c r="D21" s="1">
        <v>-175.0</v>
      </c>
      <c r="E21" s="1">
        <v>-166.0</v>
      </c>
      <c r="F21" s="1">
        <v>-112.0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116</v>
      </c>
      <c r="B22" s="1">
        <v>-4.0</v>
      </c>
      <c r="C22" s="1">
        <v>-60.0</v>
      </c>
      <c r="D22" s="1">
        <v>-175.0</v>
      </c>
      <c r="E22" s="1">
        <v>-166.0</v>
      </c>
      <c r="F22" s="1">
        <v>-112.0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117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118</v>
      </c>
      <c r="B24" s="1" t="s">
        <v>119</v>
      </c>
      <c r="C24" s="1" t="s">
        <v>120</v>
      </c>
      <c r="D24" s="1" t="s">
        <v>121</v>
      </c>
      <c r="E24" s="1" t="s">
        <v>122</v>
      </c>
      <c r="F24" s="1" t="s">
        <v>123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</v>
      </c>
      <c r="B25" s="1" t="s">
        <v>119</v>
      </c>
      <c r="C25" s="1" t="s">
        <v>120</v>
      </c>
      <c r="D25" s="1" t="s">
        <v>121</v>
      </c>
      <c r="E25" s="1" t="s">
        <v>122</v>
      </c>
      <c r="F25" s="1" t="s">
        <v>123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125</v>
      </c>
      <c r="B26" s="1">
        <v>9.0</v>
      </c>
      <c r="C26" s="1">
        <v>17.0</v>
      </c>
      <c r="D26" s="1">
        <v>37.0</v>
      </c>
      <c r="E26" s="1">
        <v>43.0</v>
      </c>
      <c r="F26" s="1">
        <v>116.0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126</v>
      </c>
      <c r="B27" s="1" t="s">
        <v>119</v>
      </c>
      <c r="C27" s="1" t="s">
        <v>120</v>
      </c>
      <c r="D27" s="1" t="s">
        <v>121</v>
      </c>
      <c r="E27" s="1" t="s">
        <v>122</v>
      </c>
      <c r="F27" s="1" t="s">
        <v>123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127</v>
      </c>
      <c r="B28" s="1" t="s">
        <v>119</v>
      </c>
      <c r="C28" s="1" t="s">
        <v>120</v>
      </c>
      <c r="D28" s="1" t="s">
        <v>121</v>
      </c>
      <c r="E28" s="1" t="s">
        <v>122</v>
      </c>
      <c r="F28" s="1" t="s">
        <v>123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128</v>
      </c>
      <c r="B29" s="1">
        <v>9.0</v>
      </c>
      <c r="C29" s="1">
        <v>17.0</v>
      </c>
      <c r="D29" s="1">
        <v>37.0</v>
      </c>
      <c r="E29" s="1">
        <v>43.0</v>
      </c>
      <c r="F29" s="1">
        <v>116.0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129</v>
      </c>
      <c r="B30" s="1" t="s">
        <v>130</v>
      </c>
      <c r="C30" s="1" t="s">
        <v>131</v>
      </c>
      <c r="D30" s="1" t="s">
        <v>132</v>
      </c>
      <c r="E30" s="1" t="s">
        <v>133</v>
      </c>
      <c r="F30" s="1" t="s">
        <v>134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135</v>
      </c>
      <c r="B31" s="1" t="s">
        <v>130</v>
      </c>
      <c r="C31" s="1" t="s">
        <v>131</v>
      </c>
      <c r="D31" s="1" t="s">
        <v>132</v>
      </c>
      <c r="E31" s="1" t="s">
        <v>133</v>
      </c>
      <c r="F31" s="1" t="s">
        <v>134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136</v>
      </c>
      <c r="B33" s="1">
        <v>0.0</v>
      </c>
      <c r="C33" s="1">
        <v>-42.0</v>
      </c>
      <c r="D33" s="1">
        <v>-173.0</v>
      </c>
      <c r="E33" s="1">
        <v>-121.0</v>
      </c>
      <c r="F33" s="1">
        <v>-70.0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137</v>
      </c>
      <c r="B34" s="1">
        <v>-4.0</v>
      </c>
      <c r="C34" s="1">
        <v>-43.0</v>
      </c>
      <c r="D34" s="1">
        <v>-173.0</v>
      </c>
      <c r="E34" s="1">
        <v>-122.0</v>
      </c>
      <c r="F34" s="1">
        <v>-71.0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138</v>
      </c>
      <c r="B35" s="1">
        <v>-4.0</v>
      </c>
      <c r="C35" s="1">
        <v>-43.0</v>
      </c>
      <c r="D35" s="1">
        <v>-173.0</v>
      </c>
      <c r="E35" s="1">
        <v>-122.0</v>
      </c>
      <c r="F35" s="1">
        <v>-71.0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139</v>
      </c>
      <c r="B36" s="1">
        <v>0.0</v>
      </c>
      <c r="C36" s="1">
        <v>0.0</v>
      </c>
      <c r="D36" s="1">
        <v>0.0</v>
      </c>
      <c r="E36" s="1">
        <v>-118.0</v>
      </c>
      <c r="F36" s="1">
        <v>-66.0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140</v>
      </c>
      <c r="B37" s="1">
        <v>-2.0</v>
      </c>
      <c r="C37" s="1">
        <v>-37.0</v>
      </c>
      <c r="D37" s="1">
        <v>-109.0</v>
      </c>
      <c r="E37" s="1">
        <v>-78.0</v>
      </c>
      <c r="F37" s="1">
        <v>-68.0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141</v>
      </c>
      <c r="B38" s="1">
        <v>0.0</v>
      </c>
      <c r="C38" s="1">
        <v>0.0</v>
      </c>
      <c r="D38" s="1">
        <v>0.0</v>
      </c>
      <c r="E38" s="1">
        <v>0.0</v>
      </c>
      <c r="F38" s="1">
        <v>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142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143</v>
      </c>
      <c r="B40" s="1">
        <v>51.0</v>
      </c>
      <c r="C40" s="1">
        <v>11.0</v>
      </c>
      <c r="D40" s="1">
        <v>41.0</v>
      </c>
      <c r="E40" s="1">
        <v>36.0</v>
      </c>
      <c r="F40" s="1">
        <v>30.0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144</v>
      </c>
      <c r="B41" s="1">
        <v>3.0</v>
      </c>
      <c r="C41" s="1">
        <v>31.0</v>
      </c>
      <c r="D41" s="1">
        <v>132.0</v>
      </c>
      <c r="E41" s="1">
        <v>91.0</v>
      </c>
      <c r="F41" s="1">
        <v>56.0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145</v>
      </c>
      <c r="B42" s="1">
        <v>0.0</v>
      </c>
      <c r="C42" s="1">
        <v>0.0</v>
      </c>
      <c r="D42" s="1">
        <v>0.0</v>
      </c>
      <c r="E42" s="1">
        <v>3.0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146</v>
      </c>
      <c r="B43" s="1">
        <v>0.0</v>
      </c>
      <c r="C43" s="1">
        <v>0.0</v>
      </c>
      <c r="D43" s="1">
        <v>0.0</v>
      </c>
      <c r="E43" s="1">
        <v>1.0</v>
      </c>
      <c r="F43" s="1">
        <v>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147</v>
      </c>
      <c r="B44" s="1">
        <v>0.0</v>
      </c>
      <c r="C44" s="1">
        <v>0.0</v>
      </c>
      <c r="D44" s="1">
        <v>0.0</v>
      </c>
      <c r="E44" s="1">
        <v>1.0</v>
      </c>
      <c r="F44" s="1">
        <v>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148</v>
      </c>
      <c r="B45" s="1">
        <v>0.0</v>
      </c>
      <c r="C45" s="1">
        <v>1.0</v>
      </c>
      <c r="D45" s="1">
        <v>8.0</v>
      </c>
      <c r="E45" s="1">
        <v>7.0</v>
      </c>
      <c r="F45" s="1">
        <v>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149</v>
      </c>
      <c r="B46" s="1">
        <v>0.0</v>
      </c>
      <c r="C46" s="1">
        <v>2.0</v>
      </c>
      <c r="D46" s="1">
        <v>9.0</v>
      </c>
      <c r="E46" s="1">
        <v>10.0</v>
      </c>
      <c r="F46" s="1">
        <v>5.0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150</v>
      </c>
      <c r="B47" s="1">
        <v>0.0</v>
      </c>
      <c r="C47" s="1">
        <v>3.0</v>
      </c>
      <c r="D47" s="1">
        <v>18.0</v>
      </c>
      <c r="E47" s="1">
        <v>18.0</v>
      </c>
      <c r="F47" s="1">
        <v>7.0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0.0</v>
      </c>
      <c r="C3" s="1" t="s">
        <v>153</v>
      </c>
      <c r="D3" s="1" t="s">
        <v>154</v>
      </c>
      <c r="E3" s="1" t="s">
        <v>155</v>
      </c>
      <c r="F3" s="1" t="s">
        <v>156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157</v>
      </c>
      <c r="B4" s="1">
        <v>0.0</v>
      </c>
      <c r="C4" s="1" t="s">
        <v>158</v>
      </c>
      <c r="D4" s="1" t="s">
        <v>159</v>
      </c>
      <c r="E4" s="1" t="s">
        <v>160</v>
      </c>
      <c r="F4" s="1" t="s">
        <v>161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162</v>
      </c>
      <c r="B5" s="1">
        <v>0.0</v>
      </c>
      <c r="C5" s="1" t="s">
        <v>163</v>
      </c>
      <c r="D5" s="1" t="s">
        <v>164</v>
      </c>
      <c r="E5" s="1" t="s">
        <v>165</v>
      </c>
      <c r="F5" s="1" t="s">
        <v>166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167</v>
      </c>
      <c r="B6" s="1">
        <v>0.0</v>
      </c>
      <c r="C6" s="1" t="s">
        <v>163</v>
      </c>
      <c r="D6" s="1" t="s">
        <v>164</v>
      </c>
      <c r="E6" s="1" t="s">
        <v>165</v>
      </c>
      <c r="F6" s="1" t="s">
        <v>166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169</v>
      </c>
      <c r="B8" s="1">
        <v>0.0</v>
      </c>
      <c r="C8" s="1">
        <v>0.0</v>
      </c>
      <c r="D8" s="1">
        <v>0.0</v>
      </c>
      <c r="E8" s="1">
        <v>100.0</v>
      </c>
      <c r="F8" s="1">
        <v>100.0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170</v>
      </c>
      <c r="B9" s="1">
        <v>0.0</v>
      </c>
      <c r="C9" s="1">
        <v>0.0</v>
      </c>
      <c r="D9" s="1">
        <v>0.0</v>
      </c>
      <c r="E9" s="1">
        <v>0.0</v>
      </c>
      <c r="F9" s="1" t="s">
        <v>171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172</v>
      </c>
      <c r="B10" s="1">
        <v>0.0</v>
      </c>
      <c r="C10" s="1">
        <v>0.0</v>
      </c>
      <c r="D10" s="1">
        <v>0.0</v>
      </c>
      <c r="E10" s="1">
        <v>0.0</v>
      </c>
      <c r="F10" s="1" t="s">
        <v>173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174</v>
      </c>
      <c r="B11" s="1">
        <v>0.0</v>
      </c>
      <c r="C11" s="1">
        <v>0.0</v>
      </c>
      <c r="D11" s="1">
        <v>0.0</v>
      </c>
      <c r="E11" s="1">
        <v>0.0</v>
      </c>
      <c r="F11" s="1" t="s">
        <v>175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176</v>
      </c>
      <c r="B12" s="1">
        <v>0.0</v>
      </c>
      <c r="C12" s="1">
        <v>0.0</v>
      </c>
      <c r="D12" s="1">
        <v>0.0</v>
      </c>
      <c r="E12" s="1">
        <v>0.0</v>
      </c>
      <c r="F12" s="1" t="s">
        <v>175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177</v>
      </c>
      <c r="B13" s="1">
        <v>0.0</v>
      </c>
      <c r="C13" s="1">
        <v>0.0</v>
      </c>
      <c r="D13" s="1">
        <v>0.0</v>
      </c>
      <c r="E13" s="1">
        <v>0.0</v>
      </c>
      <c r="F13" s="1" t="s">
        <v>178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179</v>
      </c>
      <c r="B14" s="1">
        <v>0.0</v>
      </c>
      <c r="C14" s="1">
        <v>0.0</v>
      </c>
      <c r="D14" s="1">
        <v>0.0</v>
      </c>
      <c r="E14" s="1">
        <v>0.0</v>
      </c>
      <c r="F14" s="1" t="s">
        <v>178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180</v>
      </c>
      <c r="B15" s="1">
        <v>0.0</v>
      </c>
      <c r="C15" s="1">
        <v>0.0</v>
      </c>
      <c r="D15" s="1">
        <v>0.0</v>
      </c>
      <c r="E15" s="1">
        <v>0.0</v>
      </c>
      <c r="F15" s="1" t="s">
        <v>178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181</v>
      </c>
      <c r="B16" s="1">
        <v>0.0</v>
      </c>
      <c r="C16" s="1">
        <v>0.0</v>
      </c>
      <c r="D16" s="1">
        <v>0.0</v>
      </c>
      <c r="E16" s="1">
        <v>0.0</v>
      </c>
      <c r="F16" s="1" t="s">
        <v>182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183</v>
      </c>
      <c r="B17" s="1">
        <v>0.0</v>
      </c>
      <c r="C17" s="1">
        <v>0.0</v>
      </c>
      <c r="D17" s="1">
        <v>0.0</v>
      </c>
      <c r="E17" s="1">
        <v>0.0</v>
      </c>
      <c r="F17" s="1" t="s">
        <v>184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185</v>
      </c>
      <c r="B18" s="1">
        <v>0.0</v>
      </c>
      <c r="C18" s="1">
        <v>0.0</v>
      </c>
      <c r="D18" s="1">
        <v>0.0</v>
      </c>
      <c r="E18" s="1">
        <v>0.0</v>
      </c>
      <c r="F18" s="1" t="s">
        <v>186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187</v>
      </c>
      <c r="B20" s="1">
        <v>0.0</v>
      </c>
      <c r="C20" s="1">
        <v>0.0</v>
      </c>
      <c r="D20" s="1">
        <v>0.0</v>
      </c>
      <c r="E20" s="1" t="s">
        <v>188</v>
      </c>
      <c r="F20" s="1" t="s">
        <v>189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190</v>
      </c>
      <c r="B21" s="1">
        <v>0.0</v>
      </c>
      <c r="C21" s="1">
        <v>0.0</v>
      </c>
      <c r="D21" s="1">
        <v>0.0</v>
      </c>
      <c r="E21" s="1" t="s">
        <v>191</v>
      </c>
      <c r="F21" s="1" t="s">
        <v>192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193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194</v>
      </c>
      <c r="B23" s="1" t="s">
        <v>189</v>
      </c>
      <c r="C23" s="1" t="s">
        <v>195</v>
      </c>
      <c r="D23" s="1" t="s">
        <v>196</v>
      </c>
      <c r="E23" s="1" t="s">
        <v>197</v>
      </c>
      <c r="F23" s="1" t="s">
        <v>198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199</v>
      </c>
      <c r="B24" s="1">
        <v>0.0</v>
      </c>
      <c r="C24" s="1" t="s">
        <v>200</v>
      </c>
      <c r="D24" s="1" t="s">
        <v>201</v>
      </c>
      <c r="E24" s="1" t="s">
        <v>202</v>
      </c>
      <c r="F24" s="1" t="s">
        <v>203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204</v>
      </c>
      <c r="B25" s="1" t="s">
        <v>29</v>
      </c>
      <c r="C25" s="1" t="s">
        <v>205</v>
      </c>
      <c r="D25" s="1" t="s">
        <v>206</v>
      </c>
      <c r="E25" s="1" t="s">
        <v>207</v>
      </c>
      <c r="F25" s="1" t="s">
        <v>208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209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210</v>
      </c>
      <c r="B27" s="1">
        <v>0.0</v>
      </c>
      <c r="C27" s="1">
        <v>0.0</v>
      </c>
      <c r="D27" s="1" t="s">
        <v>211</v>
      </c>
      <c r="E27" s="1">
        <v>0.0</v>
      </c>
      <c r="F27" s="1" t="s">
        <v>212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213</v>
      </c>
      <c r="B28" s="1">
        <v>0.0</v>
      </c>
      <c r="C28" s="1">
        <v>0.0</v>
      </c>
      <c r="D28" s="1" t="s">
        <v>214</v>
      </c>
      <c r="E28" s="1" t="s">
        <v>215</v>
      </c>
      <c r="F28" s="1" t="s">
        <v>216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217</v>
      </c>
      <c r="B29" s="1">
        <v>0.0</v>
      </c>
      <c r="C29" s="1">
        <v>0.0</v>
      </c>
      <c r="D29" s="1" t="s">
        <v>211</v>
      </c>
      <c r="E29" s="1">
        <v>0.0</v>
      </c>
      <c r="F29" s="1" t="s">
        <v>218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219</v>
      </c>
      <c r="B30" s="1">
        <v>0.0</v>
      </c>
      <c r="C30" s="1">
        <v>0.0</v>
      </c>
      <c r="D30" s="1" t="s">
        <v>214</v>
      </c>
      <c r="E30" s="1" t="s">
        <v>220</v>
      </c>
      <c r="F30" s="1" t="s">
        <v>221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222</v>
      </c>
      <c r="B31" s="1">
        <v>0.0</v>
      </c>
      <c r="C31" s="1" t="s">
        <v>223</v>
      </c>
      <c r="D31" s="1" t="s">
        <v>224</v>
      </c>
      <c r="E31" s="1" t="s">
        <v>225</v>
      </c>
      <c r="F31" s="1" t="s">
        <v>226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227</v>
      </c>
      <c r="B32" s="1">
        <v>0.0</v>
      </c>
      <c r="C32" s="1">
        <v>0.0</v>
      </c>
      <c r="D32" s="1" t="s">
        <v>228</v>
      </c>
      <c r="E32" s="1" t="s">
        <v>229</v>
      </c>
      <c r="F32" s="1" t="s">
        <v>230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231</v>
      </c>
      <c r="B33" s="1">
        <v>0.0</v>
      </c>
      <c r="C33" s="1">
        <v>0.0</v>
      </c>
      <c r="D33" s="1" t="s">
        <v>232</v>
      </c>
      <c r="E33" s="1" t="s">
        <v>233</v>
      </c>
      <c r="F33" s="1" t="s">
        <v>234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235</v>
      </c>
      <c r="B34" s="1">
        <v>0.0</v>
      </c>
      <c r="C34" s="1">
        <v>0.0</v>
      </c>
      <c r="D34" s="1" t="s">
        <v>236</v>
      </c>
      <c r="E34" s="1" t="s">
        <v>237</v>
      </c>
      <c r="F34" s="1" t="s">
        <v>238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239</v>
      </c>
      <c r="B35" s="1">
        <v>0.0</v>
      </c>
      <c r="C35" s="1">
        <v>0.0</v>
      </c>
      <c r="D35" s="1" t="s">
        <v>240</v>
      </c>
      <c r="E35" s="1" t="s">
        <v>241</v>
      </c>
      <c r="F35" s="1" t="s">
        <v>242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243</v>
      </c>
      <c r="B36" s="1">
        <v>0.0</v>
      </c>
      <c r="C36" s="1" t="s">
        <v>244</v>
      </c>
      <c r="D36" s="1" t="s">
        <v>245</v>
      </c>
      <c r="E36" s="1" t="s">
        <v>246</v>
      </c>
      <c r="F36" s="1" t="s">
        <v>247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248</v>
      </c>
      <c r="B37" s="1">
        <v>0.0</v>
      </c>
      <c r="C37" s="1">
        <v>0.0</v>
      </c>
      <c r="D37" s="1" t="s">
        <v>249</v>
      </c>
      <c r="E37" s="1" t="s">
        <v>250</v>
      </c>
      <c r="F37" s="1" t="s">
        <v>251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252</v>
      </c>
      <c r="B38" s="1">
        <v>0.0</v>
      </c>
      <c r="C38" s="1" t="s">
        <v>253</v>
      </c>
      <c r="D38" s="1" t="s">
        <v>254</v>
      </c>
      <c r="E38" s="1" t="s">
        <v>255</v>
      </c>
      <c r="F38" s="1" t="s">
        <v>256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257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258</v>
      </c>
      <c r="B40" s="1">
        <v>0.0</v>
      </c>
      <c r="C40" s="1">
        <v>0.0</v>
      </c>
      <c r="D40" s="1">
        <v>0.0</v>
      </c>
      <c r="E40" s="1">
        <v>0.0</v>
      </c>
      <c r="F40" s="1" t="s">
        <v>259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260</v>
      </c>
      <c r="B41" s="1">
        <v>0.0</v>
      </c>
      <c r="C41" s="1">
        <v>0.0</v>
      </c>
      <c r="D41" s="1">
        <v>0.0</v>
      </c>
      <c r="E41" s="1">
        <v>0.0</v>
      </c>
      <c r="F41" s="1" t="s">
        <v>259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261</v>
      </c>
      <c r="B42" s="1">
        <v>0.0</v>
      </c>
      <c r="C42" s="1">
        <v>0.0</v>
      </c>
      <c r="D42" s="1" t="s">
        <v>262</v>
      </c>
      <c r="E42" s="1" t="s">
        <v>263</v>
      </c>
      <c r="F42" s="1" t="s">
        <v>264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265</v>
      </c>
      <c r="B43" s="1">
        <v>0.0</v>
      </c>
      <c r="C43" s="1" t="s">
        <v>266</v>
      </c>
      <c r="D43" s="1" t="s">
        <v>267</v>
      </c>
      <c r="E43" s="1" t="s">
        <v>268</v>
      </c>
      <c r="F43" s="1" t="s">
        <v>269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270</v>
      </c>
      <c r="B44" s="1">
        <v>0.0</v>
      </c>
      <c r="C44" s="1" t="s">
        <v>266</v>
      </c>
      <c r="D44" s="1" t="s">
        <v>267</v>
      </c>
      <c r="E44" s="1" t="s">
        <v>268</v>
      </c>
      <c r="F44" s="1" t="s">
        <v>269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271</v>
      </c>
      <c r="B45" s="1">
        <v>0.0</v>
      </c>
      <c r="C45" s="1">
        <v>0.0</v>
      </c>
      <c r="D45" s="1" t="s">
        <v>272</v>
      </c>
      <c r="E45" s="1" t="s">
        <v>273</v>
      </c>
      <c r="F45" s="1" t="s">
        <v>274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275</v>
      </c>
      <c r="B46" s="1">
        <v>0.0</v>
      </c>
      <c r="C46" s="1">
        <v>0.0</v>
      </c>
      <c r="D46" s="1" t="s">
        <v>272</v>
      </c>
      <c r="E46" s="1" t="s">
        <v>273</v>
      </c>
      <c r="F46" s="1" t="s">
        <v>274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276</v>
      </c>
      <c r="B47" s="1">
        <v>0.0</v>
      </c>
      <c r="C47" s="1">
        <v>0.0</v>
      </c>
      <c r="D47" s="1" t="s">
        <v>272</v>
      </c>
      <c r="E47" s="1" t="s">
        <v>277</v>
      </c>
      <c r="F47" s="1" t="s">
        <v>278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279</v>
      </c>
      <c r="B48" s="1">
        <v>0.0</v>
      </c>
      <c r="C48" s="1" t="s">
        <v>280</v>
      </c>
      <c r="D48" s="1" t="s">
        <v>281</v>
      </c>
      <c r="E48" s="1" t="s">
        <v>282</v>
      </c>
      <c r="F48" s="1" t="s">
        <v>283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284</v>
      </c>
      <c r="B49" s="1">
        <v>0.0</v>
      </c>
      <c r="C49" s="1">
        <v>0.0</v>
      </c>
      <c r="D49" s="1">
        <v>1.0</v>
      </c>
      <c r="E49" s="1" t="s">
        <v>285</v>
      </c>
      <c r="F49" s="1" t="s">
        <v>286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287</v>
      </c>
      <c r="B50" s="1">
        <v>0.0</v>
      </c>
      <c r="C50" s="1">
        <v>1.0</v>
      </c>
      <c r="D50" s="1" t="s">
        <v>288</v>
      </c>
      <c r="E50" s="1" t="s">
        <v>289</v>
      </c>
      <c r="F50" s="1" t="s">
        <v>290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291</v>
      </c>
      <c r="B51" s="1">
        <v>0.0</v>
      </c>
      <c r="C51" s="1">
        <v>-18.0</v>
      </c>
      <c r="D51" s="1" t="s">
        <v>292</v>
      </c>
      <c r="E51" s="1" t="s">
        <v>293</v>
      </c>
      <c r="F51" s="1">
        <v>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294</v>
      </c>
      <c r="B52" s="1">
        <v>0.0</v>
      </c>
      <c r="C52" s="1">
        <v>-18.0</v>
      </c>
      <c r="D52" s="1" t="s">
        <v>292</v>
      </c>
      <c r="E52" s="1" t="s">
        <v>293</v>
      </c>
      <c r="F52" s="1">
        <v>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295</v>
      </c>
      <c r="B53" s="1">
        <v>0.0</v>
      </c>
      <c r="C53" s="1">
        <v>0.0</v>
      </c>
      <c r="D53" s="1" t="s">
        <v>296</v>
      </c>
      <c r="E53" s="1" t="s">
        <v>297</v>
      </c>
      <c r="F53" s="1" t="s">
        <v>298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299</v>
      </c>
      <c r="B54" s="1">
        <v>0.0</v>
      </c>
      <c r="C54" s="1">
        <v>0.0</v>
      </c>
      <c r="D54" s="1">
        <v>1.0</v>
      </c>
      <c r="E54" s="1" t="s">
        <v>300</v>
      </c>
      <c r="F54" s="1" t="s">
        <v>301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302</v>
      </c>
      <c r="B55" s="1">
        <v>0.0</v>
      </c>
      <c r="C55" s="1">
        <v>0.0</v>
      </c>
      <c r="D55" s="1" t="s">
        <v>303</v>
      </c>
      <c r="E55" s="1" t="s">
        <v>304</v>
      </c>
      <c r="F55" s="1" t="s">
        <v>305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306</v>
      </c>
      <c r="B56" s="1">
        <v>0.0</v>
      </c>
      <c r="C56" s="1">
        <v>0.0</v>
      </c>
      <c r="D56" s="1" t="s">
        <v>307</v>
      </c>
      <c r="E56" s="1" t="s">
        <v>188</v>
      </c>
      <c r="F56" s="1" t="s">
        <v>308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309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310</v>
      </c>
      <c r="B58" s="1">
        <v>0.0</v>
      </c>
      <c r="C58" s="1">
        <v>0.0</v>
      </c>
      <c r="D58" s="1">
        <v>0.0</v>
      </c>
      <c r="E58" s="1" t="s">
        <v>311</v>
      </c>
      <c r="F58" s="1" t="s">
        <v>312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313</v>
      </c>
      <c r="B59" s="1">
        <v>0.0</v>
      </c>
      <c r="C59" s="1">
        <v>0.0</v>
      </c>
      <c r="D59" s="1" t="s">
        <v>314</v>
      </c>
      <c r="E59" s="1" t="s">
        <v>315</v>
      </c>
      <c r="F59" s="1" t="s">
        <v>316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317</v>
      </c>
      <c r="B60" s="1">
        <v>0.0</v>
      </c>
      <c r="C60" s="1">
        <v>0.0</v>
      </c>
      <c r="D60" s="1" t="s">
        <v>314</v>
      </c>
      <c r="E60" s="1" t="s">
        <v>315</v>
      </c>
      <c r="F60" s="1" t="s">
        <v>316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318</v>
      </c>
      <c r="B61" s="1">
        <v>0.0</v>
      </c>
      <c r="C61" s="1">
        <v>0.0</v>
      </c>
      <c r="D61" s="1" t="s">
        <v>319</v>
      </c>
      <c r="E61" s="1" t="s">
        <v>320</v>
      </c>
      <c r="F61" s="1" t="s">
        <v>321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322</v>
      </c>
      <c r="B62" s="1">
        <v>0.0</v>
      </c>
      <c r="C62" s="1">
        <v>0.0</v>
      </c>
      <c r="D62" s="1" t="s">
        <v>319</v>
      </c>
      <c r="E62" s="1" t="s">
        <v>320</v>
      </c>
      <c r="F62" s="1" t="s">
        <v>321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323</v>
      </c>
      <c r="B63" s="1">
        <v>0.0</v>
      </c>
      <c r="C63" s="1">
        <v>0.0</v>
      </c>
      <c r="D63" s="1" t="s">
        <v>319</v>
      </c>
      <c r="E63" s="1" t="s">
        <v>324</v>
      </c>
      <c r="F63" s="1" t="s">
        <v>325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326</v>
      </c>
      <c r="B64" s="1">
        <v>0.0</v>
      </c>
      <c r="C64" s="1">
        <v>0.0</v>
      </c>
      <c r="D64" s="1" t="s">
        <v>327</v>
      </c>
      <c r="E64" s="1" t="s">
        <v>328</v>
      </c>
      <c r="F64" s="1" t="s">
        <v>329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330</v>
      </c>
      <c r="B65" s="1">
        <v>0.0</v>
      </c>
      <c r="C65" s="1">
        <v>0.0</v>
      </c>
      <c r="D65" s="1">
        <v>0.0</v>
      </c>
      <c r="E65" s="1" t="s">
        <v>331</v>
      </c>
      <c r="F65" s="1" t="s">
        <v>332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333</v>
      </c>
      <c r="B66" s="1">
        <v>0.0</v>
      </c>
      <c r="C66" s="1">
        <v>0.0</v>
      </c>
      <c r="D66" s="1">
        <v>1.0</v>
      </c>
      <c r="E66" s="1" t="s">
        <v>334</v>
      </c>
      <c r="F66" s="1" t="s">
        <v>335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336</v>
      </c>
      <c r="B67" s="1">
        <v>0.0</v>
      </c>
      <c r="C67" s="1">
        <v>0.0</v>
      </c>
      <c r="D67" s="1">
        <v>0.0</v>
      </c>
      <c r="E67" s="1" t="s">
        <v>337</v>
      </c>
      <c r="F67" s="1" t="s">
        <v>338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339</v>
      </c>
      <c r="B68" s="1">
        <v>0.0</v>
      </c>
      <c r="C68" s="1">
        <v>0.0</v>
      </c>
      <c r="D68" s="1">
        <v>0.0</v>
      </c>
      <c r="E68" s="1" t="s">
        <v>337</v>
      </c>
      <c r="F68" s="1" t="s">
        <v>338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340</v>
      </c>
      <c r="B69" s="1">
        <v>0.0</v>
      </c>
      <c r="C69" s="1">
        <v>0.0</v>
      </c>
      <c r="D69" s="1">
        <v>0.0</v>
      </c>
      <c r="E69" s="1" t="s">
        <v>341</v>
      </c>
      <c r="F69" s="1" t="s">
        <v>342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343</v>
      </c>
      <c r="B70" s="1">
        <v>0.0</v>
      </c>
      <c r="C70" s="1">
        <v>0.0</v>
      </c>
      <c r="D70" s="1">
        <v>0.0</v>
      </c>
      <c r="E70" s="1">
        <v>0.0</v>
      </c>
      <c r="F70" s="1" t="s">
        <v>344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345</v>
      </c>
      <c r="B71" s="1">
        <v>0.0</v>
      </c>
      <c r="C71" s="1">
        <v>0.0</v>
      </c>
      <c r="D71" s="1">
        <v>0.0</v>
      </c>
      <c r="E71" s="1" t="s">
        <v>346</v>
      </c>
      <c r="F71" s="1" t="s">
        <v>208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347</v>
      </c>
      <c r="B72" s="1">
        <v>0.0</v>
      </c>
      <c r="C72" s="1">
        <v>0.0</v>
      </c>
      <c r="D72" s="1">
        <v>0.0</v>
      </c>
      <c r="E72" s="1" t="s">
        <v>348</v>
      </c>
      <c r="F72" s="1" t="s">
        <v>349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350</v>
      </c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351</v>
      </c>
      <c r="B74" s="1">
        <v>0.0</v>
      </c>
      <c r="C74" s="1">
        <v>0.0</v>
      </c>
      <c r="D74" s="1">
        <v>0.0</v>
      </c>
      <c r="E74" s="1">
        <v>0.0</v>
      </c>
      <c r="F74" s="1" t="s">
        <v>352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353</v>
      </c>
      <c r="B75" s="1">
        <v>0.0</v>
      </c>
      <c r="C75" s="1">
        <v>0.0</v>
      </c>
      <c r="D75" s="1">
        <v>0.0</v>
      </c>
      <c r="E75" s="1" t="s">
        <v>354</v>
      </c>
      <c r="F75" s="1" t="s">
        <v>355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356</v>
      </c>
      <c r="B76" s="1">
        <v>0.0</v>
      </c>
      <c r="C76" s="1">
        <v>0.0</v>
      </c>
      <c r="D76" s="1">
        <v>0.0</v>
      </c>
      <c r="E76" s="1" t="s">
        <v>354</v>
      </c>
      <c r="F76" s="1" t="s">
        <v>355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357</v>
      </c>
      <c r="B77" s="1">
        <v>0.0</v>
      </c>
      <c r="C77" s="1">
        <v>0.0</v>
      </c>
      <c r="D77" s="1">
        <v>0.0</v>
      </c>
      <c r="E77" s="1" t="s">
        <v>358</v>
      </c>
      <c r="F77" s="1" t="s">
        <v>359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360</v>
      </c>
      <c r="B78" s="1">
        <v>0.0</v>
      </c>
      <c r="C78" s="1">
        <v>0.0</v>
      </c>
      <c r="D78" s="1">
        <v>0.0</v>
      </c>
      <c r="E78" s="1" t="s">
        <v>358</v>
      </c>
      <c r="F78" s="1" t="s">
        <v>359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361</v>
      </c>
      <c r="B79" s="1">
        <v>0.0</v>
      </c>
      <c r="C79" s="1">
        <v>0.0</v>
      </c>
      <c r="D79" s="1">
        <v>0.0</v>
      </c>
      <c r="E79" s="1" t="s">
        <v>362</v>
      </c>
      <c r="F79" s="1" t="s">
        <v>363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364</v>
      </c>
      <c r="B80" s="1">
        <v>0.0</v>
      </c>
      <c r="C80" s="1">
        <v>0.0</v>
      </c>
      <c r="D80" s="1">
        <v>0.0</v>
      </c>
      <c r="E80" s="1" t="s">
        <v>365</v>
      </c>
      <c r="F80" s="1" t="s">
        <v>366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367</v>
      </c>
      <c r="B81" s="1">
        <v>0.0</v>
      </c>
      <c r="C81" s="1">
        <v>0.0</v>
      </c>
      <c r="D81" s="1">
        <v>0.0</v>
      </c>
      <c r="E81" s="1">
        <v>0.0</v>
      </c>
      <c r="F81" s="1" t="s">
        <v>368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369</v>
      </c>
      <c r="B82" s="1">
        <v>0.0</v>
      </c>
      <c r="C82" s="1">
        <v>0.0</v>
      </c>
      <c r="D82" s="1">
        <v>0.0</v>
      </c>
      <c r="E82" s="1">
        <v>0.0</v>
      </c>
      <c r="F82" s="1" t="s">
        <v>370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371</v>
      </c>
      <c r="B83" s="1">
        <v>0.0</v>
      </c>
      <c r="C83" s="1">
        <v>0.0</v>
      </c>
      <c r="D83" s="1">
        <v>0.0</v>
      </c>
      <c r="E83" s="1" t="s">
        <v>372</v>
      </c>
      <c r="F83" s="1" t="s">
        <v>373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374</v>
      </c>
      <c r="B84" s="1">
        <v>0.0</v>
      </c>
      <c r="C84" s="1">
        <v>0.0</v>
      </c>
      <c r="D84" s="1">
        <v>0.0</v>
      </c>
      <c r="E84" s="1" t="s">
        <v>372</v>
      </c>
      <c r="F84" s="1" t="s">
        <v>373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375</v>
      </c>
      <c r="B85" s="1">
        <v>0.0</v>
      </c>
      <c r="C85" s="1">
        <v>0.0</v>
      </c>
      <c r="D85" s="1">
        <v>0.0</v>
      </c>
      <c r="E85" s="1">
        <v>0.0</v>
      </c>
      <c r="F85" s="1" t="s">
        <v>376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377</v>
      </c>
      <c r="B86" s="1">
        <v>0.0</v>
      </c>
      <c r="C86" s="1">
        <v>0.0</v>
      </c>
      <c r="D86" s="1">
        <v>0.0</v>
      </c>
      <c r="E86" s="1">
        <v>0.0</v>
      </c>
      <c r="F86" s="1" t="s">
        <v>378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379</v>
      </c>
      <c r="B87" s="1">
        <v>0.0</v>
      </c>
      <c r="C87" s="1">
        <v>0.0</v>
      </c>
      <c r="D87" s="1">
        <v>0.0</v>
      </c>
      <c r="E87" s="1">
        <v>0.0</v>
      </c>
      <c r="F87" s="1" t="s">
        <v>380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381</v>
      </c>
      <c r="B88" s="1">
        <v>0.0</v>
      </c>
      <c r="C88" s="1">
        <v>0.0</v>
      </c>
      <c r="D88" s="1">
        <v>0.0</v>
      </c>
      <c r="E88" s="1">
        <v>0.0</v>
      </c>
      <c r="F88" s="1" t="s">
        <v>382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383</v>
      </c>
      <c r="C1" s="1" t="s">
        <v>384</v>
      </c>
      <c r="D1" s="1" t="s">
        <v>385</v>
      </c>
      <c r="E1" s="1" t="s">
        <v>386</v>
      </c>
      <c r="F1" s="1" t="s">
        <v>387</v>
      </c>
      <c r="G1" s="1" t="s">
        <v>388</v>
      </c>
      <c r="H1" s="1" t="s">
        <v>389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390</v>
      </c>
      <c r="B2" s="1" t="s">
        <v>391</v>
      </c>
      <c r="C2" s="1" t="s">
        <v>392</v>
      </c>
      <c r="D2" s="1" t="s">
        <v>393</v>
      </c>
      <c r="E2" s="1" t="s">
        <v>394</v>
      </c>
      <c r="F2" s="1" t="s">
        <v>395</v>
      </c>
      <c r="G2" s="1" t="s">
        <v>395</v>
      </c>
      <c r="H2" s="1" t="s">
        <v>396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397</v>
      </c>
      <c r="B3" s="1" t="s">
        <v>396</v>
      </c>
      <c r="C3" s="1" t="s">
        <v>398</v>
      </c>
      <c r="D3" s="1" t="s">
        <v>399</v>
      </c>
      <c r="E3" s="1" t="s">
        <v>400</v>
      </c>
      <c r="F3" s="1" t="s">
        <v>401</v>
      </c>
      <c r="G3" s="1" t="s">
        <v>402</v>
      </c>
      <c r="H3" s="1" t="s">
        <v>396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403</v>
      </c>
      <c r="B4" s="1" t="s">
        <v>404</v>
      </c>
      <c r="C4" s="1" t="s">
        <v>405</v>
      </c>
      <c r="D4" s="1" t="s">
        <v>406</v>
      </c>
      <c r="E4" s="1" t="s">
        <v>407</v>
      </c>
      <c r="F4" s="1" t="s">
        <v>408</v>
      </c>
      <c r="G4" s="1" t="s">
        <v>409</v>
      </c>
      <c r="H4" s="1" t="s">
        <v>410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397</v>
      </c>
      <c r="B5" s="1" t="s">
        <v>396</v>
      </c>
      <c r="C5" s="1" t="s">
        <v>411</v>
      </c>
      <c r="D5" s="1" t="s">
        <v>412</v>
      </c>
      <c r="E5" s="1" t="s">
        <v>413</v>
      </c>
      <c r="F5" s="1" t="s">
        <v>414</v>
      </c>
      <c r="G5" s="1" t="s">
        <v>415</v>
      </c>
      <c r="H5" s="1" t="s">
        <v>416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417</v>
      </c>
      <c r="B6" s="1" t="s">
        <v>418</v>
      </c>
      <c r="C6" s="1" t="s">
        <v>419</v>
      </c>
      <c r="D6" s="1" t="s">
        <v>420</v>
      </c>
      <c r="E6" s="1" t="s">
        <v>421</v>
      </c>
      <c r="F6" s="1" t="s">
        <v>422</v>
      </c>
      <c r="G6" s="1" t="s">
        <v>423</v>
      </c>
      <c r="H6" s="1" t="s">
        <v>424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425</v>
      </c>
      <c r="B7" s="1" t="s">
        <v>426</v>
      </c>
      <c r="C7" s="1" t="s">
        <v>427</v>
      </c>
      <c r="D7" s="1" t="s">
        <v>428</v>
      </c>
      <c r="E7" s="1" t="s">
        <v>429</v>
      </c>
      <c r="F7" s="1" t="s">
        <v>430</v>
      </c>
      <c r="G7" s="1" t="s">
        <v>431</v>
      </c>
      <c r="H7" s="1" t="s">
        <v>396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432</v>
      </c>
      <c r="B8" s="1" t="s">
        <v>396</v>
      </c>
      <c r="C8" s="1" t="s">
        <v>433</v>
      </c>
      <c r="D8" s="1" t="s">
        <v>434</v>
      </c>
      <c r="E8" s="1" t="s">
        <v>434</v>
      </c>
      <c r="F8" s="1" t="s">
        <v>435</v>
      </c>
      <c r="G8" s="1" t="s">
        <v>436</v>
      </c>
      <c r="H8" s="1" t="s">
        <v>437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438</v>
      </c>
      <c r="B9" s="1" t="s">
        <v>396</v>
      </c>
      <c r="C9" s="1" t="s">
        <v>396</v>
      </c>
      <c r="D9" s="1" t="s">
        <v>439</v>
      </c>
      <c r="E9" s="1" t="s">
        <v>440</v>
      </c>
      <c r="F9" s="1" t="s">
        <v>441</v>
      </c>
      <c r="G9" s="1" t="s">
        <v>442</v>
      </c>
      <c r="H9" s="1" t="s">
        <v>443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444</v>
      </c>
      <c r="B10" s="1" t="s">
        <v>396</v>
      </c>
      <c r="C10" s="1" t="s">
        <v>396</v>
      </c>
      <c r="D10" s="1" t="s">
        <v>445</v>
      </c>
      <c r="E10" s="1" t="s">
        <v>446</v>
      </c>
      <c r="F10" s="1" t="s">
        <v>447</v>
      </c>
      <c r="G10" s="1" t="s">
        <v>448</v>
      </c>
      <c r="H10" s="1" t="s">
        <v>449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450</v>
      </c>
      <c r="B11" s="1" t="s">
        <v>451</v>
      </c>
      <c r="C11" s="1" t="s">
        <v>452</v>
      </c>
      <c r="D11" s="1" t="s">
        <v>453</v>
      </c>
      <c r="E11" s="1" t="s">
        <v>454</v>
      </c>
      <c r="F11" s="1" t="s">
        <v>455</v>
      </c>
      <c r="G11" s="1" t="s">
        <v>456</v>
      </c>
      <c r="H11" s="1" t="s">
        <v>457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458</v>
      </c>
      <c r="B12" s="1" t="s">
        <v>451</v>
      </c>
      <c r="C12" s="1" t="s">
        <v>452</v>
      </c>
      <c r="D12" s="1" t="s">
        <v>459</v>
      </c>
      <c r="E12" s="1" t="s">
        <v>460</v>
      </c>
      <c r="F12" s="1" t="s">
        <v>461</v>
      </c>
      <c r="G12" s="1" t="s">
        <v>454</v>
      </c>
      <c r="H12" s="1" t="s">
        <v>462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463</v>
      </c>
      <c r="B13" s="1" t="s">
        <v>464</v>
      </c>
      <c r="C13" s="1" t="s">
        <v>465</v>
      </c>
      <c r="D13" s="1" t="s">
        <v>466</v>
      </c>
      <c r="E13" s="1" t="s">
        <v>467</v>
      </c>
      <c r="F13" s="1" t="s">
        <v>468</v>
      </c>
      <c r="G13" s="1" t="s">
        <v>469</v>
      </c>
      <c r="H13" s="1" t="s">
        <v>470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471</v>
      </c>
      <c r="B14" s="1" t="s">
        <v>472</v>
      </c>
      <c r="C14" s="1" t="s">
        <v>473</v>
      </c>
      <c r="D14" s="1" t="s">
        <v>474</v>
      </c>
      <c r="E14" s="1" t="s">
        <v>475</v>
      </c>
      <c r="F14" s="1" t="s">
        <v>476</v>
      </c>
      <c r="G14" s="1" t="s">
        <v>477</v>
      </c>
      <c r="H14" s="1" t="s">
        <v>478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479</v>
      </c>
      <c r="B15" s="1" t="s">
        <v>396</v>
      </c>
      <c r="C15" s="1" t="s">
        <v>396</v>
      </c>
      <c r="D15" s="1" t="s">
        <v>396</v>
      </c>
      <c r="E15" s="1" t="s">
        <v>396</v>
      </c>
      <c r="F15" s="1" t="s">
        <v>396</v>
      </c>
      <c r="G15" s="1" t="s">
        <v>396</v>
      </c>
      <c r="H15" s="1" t="s">
        <v>396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480</v>
      </c>
      <c r="B16" s="1" t="s">
        <v>396</v>
      </c>
      <c r="C16" s="1" t="s">
        <v>396</v>
      </c>
      <c r="D16" s="1" t="s">
        <v>396</v>
      </c>
      <c r="E16" s="1" t="s">
        <v>396</v>
      </c>
      <c r="F16" s="1" t="s">
        <v>396</v>
      </c>
      <c r="G16" s="1" t="s">
        <v>396</v>
      </c>
      <c r="H16" s="1" t="s">
        <v>396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481</v>
      </c>
      <c r="B17" s="1" t="s">
        <v>120</v>
      </c>
      <c r="C17" s="1" t="s">
        <v>121</v>
      </c>
      <c r="D17" s="1" t="s">
        <v>122</v>
      </c>
      <c r="E17" s="1" t="s">
        <v>123</v>
      </c>
      <c r="F17" s="1" t="s">
        <v>482</v>
      </c>
      <c r="G17" s="1" t="s">
        <v>483</v>
      </c>
      <c r="H17" s="1" t="s">
        <v>484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485</v>
      </c>
      <c r="B18" s="1" t="s">
        <v>396</v>
      </c>
      <c r="C18" s="1" t="s">
        <v>396</v>
      </c>
      <c r="D18" s="1" t="s">
        <v>396</v>
      </c>
      <c r="E18" s="1" t="s">
        <v>396</v>
      </c>
      <c r="F18" s="1" t="s">
        <v>396</v>
      </c>
      <c r="G18" s="1" t="s">
        <v>396</v>
      </c>
      <c r="H18" s="1" t="s">
        <v>396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486</v>
      </c>
      <c r="B19" s="1" t="s">
        <v>396</v>
      </c>
      <c r="C19" s="1" t="s">
        <v>396</v>
      </c>
      <c r="D19" s="1" t="s">
        <v>487</v>
      </c>
      <c r="E19" s="1" t="s">
        <v>488</v>
      </c>
      <c r="F19" s="1" t="s">
        <v>489</v>
      </c>
      <c r="G19" s="1" t="s">
        <v>490</v>
      </c>
      <c r="H19" s="1" t="s">
        <v>491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492</v>
      </c>
      <c r="B20" s="1" t="s">
        <v>493</v>
      </c>
      <c r="C20" s="1" t="s">
        <v>494</v>
      </c>
      <c r="D20" s="1" t="s">
        <v>495</v>
      </c>
      <c r="E20" s="1" t="s">
        <v>496</v>
      </c>
      <c r="F20" s="1" t="s">
        <v>497</v>
      </c>
      <c r="G20" s="1" t="s">
        <v>498</v>
      </c>
      <c r="H20" s="1" t="s">
        <v>499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500</v>
      </c>
      <c r="B21" s="1" t="s">
        <v>501</v>
      </c>
      <c r="C21" s="1" t="s">
        <v>502</v>
      </c>
      <c r="D21" s="1" t="s">
        <v>503</v>
      </c>
      <c r="E21" s="1" t="s">
        <v>504</v>
      </c>
      <c r="F21" s="1" t="s">
        <v>505</v>
      </c>
      <c r="G21" s="1" t="s">
        <v>506</v>
      </c>
      <c r="H21" s="1" t="s">
        <v>507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508</v>
      </c>
      <c r="B22" s="1" t="s">
        <v>509</v>
      </c>
      <c r="C22" s="1" t="s">
        <v>510</v>
      </c>
      <c r="D22" s="1" t="s">
        <v>511</v>
      </c>
      <c r="E22" s="1" t="s">
        <v>512</v>
      </c>
      <c r="F22" s="1" t="s">
        <v>513</v>
      </c>
      <c r="G22" s="1" t="s">
        <v>514</v>
      </c>
      <c r="H22" s="1" t="s">
        <v>515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516</v>
      </c>
      <c r="B23" s="1" t="s">
        <v>517</v>
      </c>
      <c r="C23" s="1" t="s">
        <v>518</v>
      </c>
      <c r="D23" s="1" t="s">
        <v>519</v>
      </c>
      <c r="E23" s="1" t="s">
        <v>520</v>
      </c>
      <c r="F23" s="1" t="s">
        <v>521</v>
      </c>
      <c r="G23" s="1" t="s">
        <v>522</v>
      </c>
      <c r="H23" s="1" t="s">
        <v>523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524</v>
      </c>
      <c r="B24" s="1" t="s">
        <v>525</v>
      </c>
      <c r="C24" s="1" t="s">
        <v>526</v>
      </c>
      <c r="D24" s="1" t="s">
        <v>527</v>
      </c>
      <c r="E24" s="1" t="s">
        <v>528</v>
      </c>
      <c r="F24" s="1" t="s">
        <v>529</v>
      </c>
      <c r="G24" s="1" t="s">
        <v>529</v>
      </c>
      <c r="H24" s="1" t="s">
        <v>529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530</v>
      </c>
      <c r="B25" s="1" t="s">
        <v>531</v>
      </c>
      <c r="C25" s="1" t="s">
        <v>532</v>
      </c>
      <c r="D25" s="1" t="s">
        <v>533</v>
      </c>
      <c r="E25" s="1" t="s">
        <v>534</v>
      </c>
      <c r="F25" s="1" t="s">
        <v>535</v>
      </c>
      <c r="G25" s="1" t="s">
        <v>535</v>
      </c>
      <c r="H25" s="1" t="s">
        <v>396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536</v>
      </c>
      <c r="B26" s="1" t="s">
        <v>537</v>
      </c>
      <c r="C26" s="1" t="s">
        <v>538</v>
      </c>
      <c r="D26" s="1" t="s">
        <v>539</v>
      </c>
      <c r="E26" s="1" t="s">
        <v>540</v>
      </c>
      <c r="F26" s="1" t="s">
        <v>396</v>
      </c>
      <c r="G26" s="1" t="s">
        <v>396</v>
      </c>
      <c r="H26" s="1" t="s">
        <v>396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541</v>
      </c>
      <c r="B2" s="1" t="s">
        <v>542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543</v>
      </c>
      <c r="B3" s="1" t="s">
        <v>544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545</v>
      </c>
      <c r="B4" s="1" t="s">
        <v>546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547</v>
      </c>
      <c r="B5" s="1" t="s">
        <v>548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549</v>
      </c>
      <c r="B6" s="1" t="s">
        <v>550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551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552</v>
      </c>
      <c r="B8" s="1" t="s">
        <v>553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554</v>
      </c>
      <c r="B9" s="4" t="s">
        <v>555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556</v>
      </c>
      <c r="B10" s="1" t="s">
        <v>557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558</v>
      </c>
      <c r="B11" s="1" t="s">
        <v>559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560</v>
      </c>
      <c r="B12" s="1" t="s">
        <v>557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561</v>
      </c>
      <c r="B13" s="1" t="s">
        <v>562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563</v>
      </c>
      <c r="B14" s="1" t="s">
        <v>564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565</v>
      </c>
      <c r="B15" s="1" t="s">
        <v>562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566</v>
      </c>
      <c r="B16" s="1" t="s">
        <v>567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568</v>
      </c>
      <c r="B17" s="1">
        <v>52.0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569</v>
      </c>
      <c r="B18" s="1" t="s">
        <v>570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571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572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573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574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575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576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577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578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579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580</v>
      </c>
      <c r="B28" s="1">
        <v>1.88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581</v>
      </c>
      <c r="B29" s="1">
        <v>1.89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582</v>
      </c>
      <c r="B30" s="1">
        <v>1.75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583</v>
      </c>
      <c r="B31" s="1">
        <v>1.93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584</v>
      </c>
      <c r="B32" s="1">
        <v>1.88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585</v>
      </c>
      <c r="B33" s="1">
        <v>1.89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586</v>
      </c>
      <c r="B34" s="1">
        <v>1.75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587</v>
      </c>
      <c r="B35" s="1">
        <v>1.93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588</v>
      </c>
      <c r="B36" s="1">
        <v>3.063492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589</v>
      </c>
      <c r="B37" s="1">
        <v>-7.423077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590</v>
      </c>
      <c r="B38" s="1">
        <v>1706712.0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591</v>
      </c>
      <c r="B39" s="1">
        <v>1706712.0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592</v>
      </c>
      <c r="B40" s="1">
        <v>4421701.0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593</v>
      </c>
      <c r="B41" s="1">
        <v>1908330.0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594</v>
      </c>
      <c r="B42" s="1">
        <v>1908330.0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595</v>
      </c>
      <c r="B43" s="1">
        <v>3.9554E8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596</v>
      </c>
      <c r="B44" s="1">
        <v>1.19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597</v>
      </c>
      <c r="B45" s="1">
        <v>4.32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598</v>
      </c>
      <c r="B46" s="1">
        <v>39.893093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599</v>
      </c>
      <c r="B47" s="1">
        <v>2.0861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600</v>
      </c>
      <c r="B48" s="1">
        <v>2.3914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601</v>
      </c>
      <c r="B49" s="1" t="s">
        <v>602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603</v>
      </c>
      <c r="B50" s="1">
        <v>4.199344E8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604</v>
      </c>
      <c r="B51" s="1">
        <v>-2.29672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605</v>
      </c>
      <c r="B52" s="1">
        <v>1.59802573E8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606</v>
      </c>
      <c r="B53" s="1">
        <v>2.04943008E8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607</v>
      </c>
      <c r="B54" s="1">
        <v>2.188434E7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608</v>
      </c>
      <c r="B55" s="1">
        <v>1.5754592E7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609</v>
      </c>
      <c r="B56" s="1">
        <v>1.7316288E9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610</v>
      </c>
      <c r="B57" s="1">
        <v>1.734048E9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611</v>
      </c>
      <c r="B58" s="1">
        <v>0.106800005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612</v>
      </c>
      <c r="B59" s="1">
        <v>0.17538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613</v>
      </c>
      <c r="B60" s="1">
        <v>0.77161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614</v>
      </c>
      <c r="B61" s="1">
        <v>3.66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615</v>
      </c>
      <c r="B62" s="1">
        <v>0.1409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616</v>
      </c>
      <c r="B63" s="1">
        <v>2.04943008E8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617</v>
      </c>
      <c r="B64" s="1">
        <v>0.332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618</v>
      </c>
      <c r="B65" s="1">
        <v>5.813253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619</v>
      </c>
      <c r="B66" s="1">
        <v>1.7039808E9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620</v>
      </c>
      <c r="B67" s="1">
        <v>1.7356032E9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621</v>
      </c>
      <c r="B68" s="1">
        <v>1.7276544E9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622</v>
      </c>
      <c r="B69" s="1">
        <v>-2.2772E7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623</v>
      </c>
      <c r="B70" s="1">
        <v>0.63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624</v>
      </c>
      <c r="B71" s="1">
        <v>-0.42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625</v>
      </c>
      <c r="B72" s="1">
        <v>42.353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626</v>
      </c>
      <c r="B73" s="1">
        <v>-5.175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627</v>
      </c>
      <c r="B74" s="1">
        <v>0.15568864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628</v>
      </c>
      <c r="B75" s="1">
        <v>0.23806548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629</v>
      </c>
      <c r="B76" s="1" t="s">
        <v>630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631</v>
      </c>
      <c r="B77" s="1" t="s">
        <v>632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633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634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635</v>
      </c>
      <c r="B80" s="1" t="s">
        <v>636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637</v>
      </c>
      <c r="B81" s="1" t="s">
        <v>636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638</v>
      </c>
      <c r="B82" s="1">
        <v>1.6009542E9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639</v>
      </c>
      <c r="B83" s="1" t="s">
        <v>640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641</v>
      </c>
      <c r="B84" s="1" t="s">
        <v>642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643</v>
      </c>
      <c r="B85" s="1" t="s">
        <v>644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645</v>
      </c>
      <c r="B86" s="1" t="s">
        <v>646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647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648</v>
      </c>
      <c r="B88" s="1">
        <v>1.93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649</v>
      </c>
      <c r="B89" s="1">
        <v>8.0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650</v>
      </c>
      <c r="B90" s="1">
        <v>5.0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651</v>
      </c>
      <c r="B91" s="1">
        <v>6.59091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652</v>
      </c>
      <c r="B92" s="1">
        <v>7.0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653</v>
      </c>
      <c r="B93" s="1">
        <v>1.36364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654</v>
      </c>
      <c r="B94" s="1" t="s">
        <v>655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656</v>
      </c>
      <c r="B95" s="1">
        <v>11.0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657</v>
      </c>
      <c r="B96" s="1">
        <v>1.57688E8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658</v>
      </c>
      <c r="B97" s="1">
        <v>0.589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659</v>
      </c>
      <c r="B98" s="1">
        <v>-8.1154E7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660</v>
      </c>
      <c r="B99" s="1">
        <v>6.0722E7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661</v>
      </c>
      <c r="B100" s="1">
        <v>5.375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662</v>
      </c>
      <c r="B101" s="1">
        <v>5.507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663</v>
      </c>
      <c r="B102" s="1">
        <v>9915000.0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664</v>
      </c>
      <c r="B103" s="1">
        <v>68.383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665</v>
      </c>
      <c r="B104" s="1">
        <v>0.042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666</v>
      </c>
      <c r="B105" s="1">
        <v>-0.27423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667</v>
      </c>
      <c r="B106" s="1">
        <v>-1.1477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668</v>
      </c>
      <c r="B107" s="1">
        <v>-0.623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669</v>
      </c>
      <c r="B108" s="1">
        <v>1.0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670</v>
      </c>
      <c r="B109" s="1">
        <v>-11.778521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671</v>
      </c>
      <c r="B110" s="1" t="s">
        <v>602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672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-32.0</v>
      </c>
      <c r="D3" s="1">
        <v>-70.0</v>
      </c>
      <c r="E3" s="1">
        <v>-70.0</v>
      </c>
      <c r="F3" s="1">
        <v>-66.0</v>
      </c>
      <c r="G3" s="1">
        <f>IF(F3*FORECAST(G2,B3:F3,B2:F2)&gt;0,FORECAST(G2,B3:F3,B2:F2),F3)*$X$1</f>
        <v>-98.6</v>
      </c>
      <c r="H3" s="1">
        <f>IF(G3*FORECAST(H2,B3:G3,B2:G2)&gt;0,FORECAST(H2,B3:G3,B2:G2),G3)*$X$1</f>
        <v>-115.6</v>
      </c>
      <c r="I3" s="1">
        <f>IF(H3*FORECAST(I2,B3:H3,B2:H2)&gt;0,FORECAST(I2,B3:H3,B2:H2),H3)*$X$1</f>
        <v>-132.6</v>
      </c>
      <c r="J3" s="1">
        <f>IF(I3*FORECAST(J2,B3:I3,B2:I2)&gt;0,FORECAST(J2,B3:I3,B2:I2),I3)*$X$1</f>
        <v>-149.6</v>
      </c>
      <c r="K3" s="1">
        <f>IF(J3*FORECAST(K2,B3:J3,B2:J2)&gt;0,FORECAST(K2,B3:J3,B2:J2),J3)*$X$1</f>
        <v>-166.6</v>
      </c>
      <c r="L3" s="1">
        <f>IF(K3*FORECAST(L2,B3:K3,B2:K2)&gt;0,FORECAST(L2,B3:K3,B2:K2),K3)*$X$1</f>
        <v>-183.6</v>
      </c>
      <c r="M3" s="1">
        <f>IF(L3*FORECAST(M2,B3:L3,B2:L2)&gt;0,FORECAST(M2,B3:L3,B2:L2),L3)*$X$1</f>
        <v>-200.6</v>
      </c>
      <c r="N3" s="5">
        <f>IF(M3*FORECAST(N2,B3:M3,B2:M2)&gt;0,FORECAST(N2,B3:M3,B2:M2),M3)*$X$1</f>
        <v>-217.6</v>
      </c>
      <c r="O3" s="5">
        <f>IF(N3*FORECAST(O2,B3:N3,B2:N2)&gt;0,FORECAST(O2,B3:N3,B2:N2),N3)*$X$1</f>
        <v>-234.6</v>
      </c>
      <c r="P3" s="5">
        <f>IF(O3*FORECAST(P2,B3:O3,B2:O2)&gt;0,FORECAST(P2,B3:O3,B2:O2),O3)*$X$1</f>
        <v>-251.6</v>
      </c>
      <c r="Q3" s="5">
        <f>IF(P3*FORECAST(Q2,B3:P3,B2:P2)&gt;0,FORECAST(Q2,B3:P3,B2:P2),P3)*$X$1</f>
        <v>-268.6</v>
      </c>
      <c r="R3" s="5">
        <f>IF(Q3*FORECAST(R2,B3:Q3,B2:Q2)&gt;0,FORECAST(R2,B3:Q3,B2:Q2),Q3)*$X$1</f>
        <v>-285.6</v>
      </c>
      <c r="S3" s="2"/>
      <c r="T3" s="2"/>
      <c r="U3" s="2"/>
      <c r="V3" s="2"/>
      <c r="W3" s="2"/>
      <c r="X3" s="2"/>
      <c r="Y3" s="2"/>
      <c r="Z3" s="2"/>
    </row>
    <row r="4">
      <c r="A4" s="3" t="s">
        <v>90</v>
      </c>
      <c r="B4" s="1">
        <v>0.0</v>
      </c>
      <c r="C4" s="1">
        <v>-251.0</v>
      </c>
      <c r="D4" s="1">
        <v>-86.0</v>
      </c>
      <c r="E4" s="1">
        <v>-27.0</v>
      </c>
      <c r="F4" s="1">
        <v>-82.0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673</v>
      </c>
      <c r="B5" s="1">
        <v>9.0</v>
      </c>
      <c r="C5" s="1">
        <v>17.0</v>
      </c>
      <c r="D5" s="1">
        <v>37.0</v>
      </c>
      <c r="E5" s="1">
        <v>43.0</v>
      </c>
      <c r="F5" s="1">
        <v>116.0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674</v>
      </c>
      <c r="L7" s="1">
        <f>IF(R3*FORECAST(R2,B3:R3,B2:R2)&gt;0,FORECAST(R2,B3:R3,B2:R2),Q3)*$X$1 * (1+0.02)/(0.0874-0.02)</f>
        <v>-4322.136499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675</v>
      </c>
      <c r="L8" s="6">
        <f t="array" ref="L8">NPV(0.0874,H3:R3)</f>
        <v>-1285.291629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676</v>
      </c>
      <c r="L9" s="6">
        <f t="array" ref="L9">NPV(0.0874,H16:R16)</f>
        <v>-1719.554175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677</v>
      </c>
      <c r="L10" s="6">
        <f>L8 + L9</f>
        <v>-3004.845804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678</v>
      </c>
      <c r="L12" s="6">
        <f>L10 - L11</f>
        <v>-2922.845804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679</v>
      </c>
      <c r="L13" s="1">
        <v>116.0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-25.19694659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-4322.136499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-4.0</v>
      </c>
      <c r="C3" s="1">
        <v>-60.0</v>
      </c>
      <c r="D3" s="1">
        <v>-175.0</v>
      </c>
      <c r="E3" s="1">
        <v>-166.0</v>
      </c>
      <c r="F3" s="1">
        <v>-112.0</v>
      </c>
      <c r="G3" s="1">
        <f>IF(F3*FORECAST(G2,B3:F3,B2:F2)&gt;0,FORECAST(G2,B3:F3,B2:F2),F3)*$X$1</f>
        <v>-200</v>
      </c>
      <c r="H3" s="1">
        <f>IF(G3*FORECAST(H2,B3:G3,B2:G2)&gt;0,FORECAST(H2,B3:G3,B2:G2),G3)*$X$1</f>
        <v>-232.2</v>
      </c>
      <c r="I3" s="1">
        <f>IF(H3*FORECAST(I2,B3:H3,B2:H2)&gt;0,FORECAST(I2,B3:H3,B2:H2),H3)*$X$1</f>
        <v>-264.4</v>
      </c>
      <c r="J3" s="1">
        <f>IF(I3*FORECAST(J2,B3:I3,B2:I2)&gt;0,FORECAST(J2,B3:I3,B2:I2),I3)*$X$1</f>
        <v>-296.6</v>
      </c>
      <c r="K3" s="1">
        <f>IF(J3*FORECAST(K2,B3:J3,B2:J2)&gt;0,FORECAST(K2,B3:J3,B2:J2),J3)*$X$1</f>
        <v>-328.8</v>
      </c>
      <c r="L3" s="1">
        <f>IF(K3*FORECAST(L2,B3:K3,B2:K2)&gt;0,FORECAST(L2,B3:K3,B2:K2),K3)*$X$1</f>
        <v>-361</v>
      </c>
      <c r="M3" s="1">
        <f>IF(L3*FORECAST(M2,B3:L3,B2:L2)&gt;0,FORECAST(M2,B3:L3,B2:L2),L3)*$X$1</f>
        <v>-393.2</v>
      </c>
      <c r="N3" s="5">
        <f>IF(M3*FORECAST(N2,B3:M3,B2:M2)&gt;0,FORECAST(N2,B3:M3,B2:M2),M3)*$X$1</f>
        <v>-425.4</v>
      </c>
      <c r="O3" s="5">
        <f>IF(N3*FORECAST(O2,B3:N3,B2:N2)&gt;0,FORECAST(O2,B3:N3,B2:N2),N3)*$X$1</f>
        <v>-457.6</v>
      </c>
      <c r="P3" s="5">
        <f>IF(O3*FORECAST(P2,B3:O3,B2:O2)&gt;0,FORECAST(P2,B3:O3,B2:O2),O3)*$X$1</f>
        <v>-489.8</v>
      </c>
      <c r="Q3" s="5">
        <f>IF(P3*FORECAST(Q2,B3:P3,B2:P2)&gt;0,FORECAST(Q2,B3:P3,B2:P2),P3)*$X$1</f>
        <v>-522</v>
      </c>
      <c r="R3" s="5">
        <f>IF(Q3*FORECAST(R2,B3:Q3,B2:Q2)&gt;0,FORECAST(R2,B3:Q3,B2:Q2),Q3)*$X$1</f>
        <v>-554.2</v>
      </c>
      <c r="S3" s="2"/>
      <c r="T3" s="2"/>
      <c r="U3" s="2"/>
      <c r="V3" s="2"/>
      <c r="W3" s="2"/>
      <c r="X3" s="2"/>
      <c r="Y3" s="2"/>
      <c r="Z3" s="2"/>
    </row>
    <row r="4">
      <c r="A4" s="3" t="s">
        <v>90</v>
      </c>
      <c r="B4" s="1">
        <v>0.0</v>
      </c>
      <c r="C4" s="1">
        <v>-251.0</v>
      </c>
      <c r="D4" s="1">
        <v>-86.0</v>
      </c>
      <c r="E4" s="1">
        <v>-27.0</v>
      </c>
      <c r="F4" s="1">
        <v>-82.0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673</v>
      </c>
      <c r="B5" s="1">
        <v>9.0</v>
      </c>
      <c r="C5" s="1">
        <v>17.0</v>
      </c>
      <c r="D5" s="1">
        <v>37.0</v>
      </c>
      <c r="E5" s="1">
        <v>43.0</v>
      </c>
      <c r="F5" s="1">
        <v>116.0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674</v>
      </c>
      <c r="L7" s="1">
        <f>IF(R3*FORECAST(R2,B3:R3,B2:R2)&gt;0,FORECAST(R2,B3:R3,B2:R2),Q3)*$X$1 * (1+0.02)/(0.0874-0.02)</f>
        <v>-8387.002967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675</v>
      </c>
      <c r="L8" s="6">
        <f t="array" ref="L8">NPV(0.0874,H3:R3)</f>
        <v>-2525.711976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676</v>
      </c>
      <c r="L9" s="6">
        <f t="array" ref="L9">NPV(0.0874,H16:R16)</f>
        <v>-3336.753935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677</v>
      </c>
      <c r="L10" s="6">
        <f>L8 + L9</f>
        <v>-5862.465912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91</v>
      </c>
      <c r="L11" s="1">
        <v>-82.0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678</v>
      </c>
      <c r="L12" s="6">
        <f>L10 - L11</f>
        <v>-5780.465912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679</v>
      </c>
      <c r="L13" s="1">
        <v>116.0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-49.83160269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(1+0.02)/(0.0874-0.02)</f>
        <v>-8387.002967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