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<sst xmlns="http://schemas.openxmlformats.org/spreadsheetml/2006/main" count="936" uniqueCount="750">
  <si>
    <t>ticker</t>
  </si>
  <si>
    <t>TNGX</t>
  </si>
  <si>
    <t>nombre</t>
  </si>
  <si>
    <t>TANGO THERAPEUTICS INC</t>
  </si>
  <si>
    <t>empresa</t>
  </si>
  <si>
    <t>Biotechnology &amp; Medical Research</t>
  </si>
  <si>
    <t>Open</t>
  </si>
  <si>
    <t>Target Price</t>
  </si>
  <si>
    <t>Upside</t>
  </si>
  <si>
    <t>-1196.76%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</si>
  <si>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</si>
  <si>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</si>
  <si>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</si>
  <si>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</si>
  <si>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</si>
  <si>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</si>
  <si>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</si>
  <si>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</si>
  <si>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</si>
  <si>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</si>
  <si>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</si>
  <si>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</si>
  <si>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</si>
  <si>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</si>
  <si>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</si>
  <si>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</si>
  <si>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</si>
  <si>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</si>
  <si>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</si>
  <si>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</si>
  <si>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</si>
  <si>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</si>
  <si>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</si>
  <si>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</si>
  <si>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</si>
  <si>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</si>
  <si>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</si>
  <si>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</si>
  <si>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</si>
  <si>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</si>
  <si>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</si>
  <si>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</si>
  <si>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</si>
  <si>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</si>
  <si>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</si>
  <si>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</si>
  <si>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</si>
  <si>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</si>
  <si>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</si>
  <si>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</si>
  <si>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</si>
  <si>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</si>
  <si>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</si>
  <si>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</si>
  <si>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</si>
  <si>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</si>
  <si>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</si>
  <si>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</si>
  <si>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</si>
  <si>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</si>
  <si>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</si>
  <si>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</si>
  <si>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</si>
  <si>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</si>
  <si>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</si>
  <si>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</si>
  <si>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</si>
  <si>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</si>
  <si>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</si>
  <si>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</si>
  <si>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</si>
  <si>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</si>
  <si>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</si>
  <si>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</si>
  <si>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</si>
  <si>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</si>
  <si>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</si>
  <si>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</si>
  <si>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</si>
  <si>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</si>
  <si>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-5.32</t>
  </si>
  <si>
    <t>-7.36</t>
  </si>
  <si>
    <t>3.94</t>
  </si>
  <si>
    <t>2.83</t>
  </si>
  <si>
    <t>2.48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</si>
  <si>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</si>
  <si>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</si>
  <si>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</si>
  <si>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</si>
  <si>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</si>
  <si>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</si>
  <si>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</si>
  <si>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</si>
  <si>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</si>
  <si>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</si>
  <si>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</si>
  <si>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</si>
  <si>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</si>
  <si>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</si>
  <si>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</si>
  <si>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</si>
  <si>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</si>
  <si>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</si>
  <si>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</si>
  <si>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</si>
  <si>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</si>
  <si>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</si>
  <si>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</si>
  <si>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</si>
  <si>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</si>
  <si>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</si>
  <si>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</si>
  <si>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</si>
  <si>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-1.57</t>
  </si>
  <si>
    <t>-4.53</t>
  </si>
  <si>
    <t>-0.94</t>
  </si>
  <si>
    <t>-1.23</t>
  </si>
  <si>
    <t>-1.08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</si>
  <si>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</si>
  <si>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</si>
  <si>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</si>
  <si>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</si>
  <si>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</si>
  <si>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</si>
  <si>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-0.98</t>
  </si>
  <si>
    <t>-2.83</t>
  </si>
  <si>
    <t>-0.58</t>
  </si>
  <si>
    <t>-0.77</t>
  </si>
  <si>
    <t>-0.67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</si>
  <si>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</si>
  <si>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</si>
  <si>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</si>
  <si>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</si>
  <si>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</si>
  <si>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</si>
  <si>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</si>
  <si>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-0.5</t>
  </si>
  <si>
    <t>-0.05</t>
  </si>
  <si>
    <t>-0.13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</si>
  <si>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</si>
  <si>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</si>
  <si>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</si>
  <si>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</si>
  <si>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</si>
  <si>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</si>
  <si>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</si>
  <si>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</si>
  <si>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</si>
  <si>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</si>
  <si>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-24.81</t>
  </si>
  <si>
    <t>-10.28</t>
  </si>
  <si>
    <t>-14.82</t>
  </si>
  <si>
    <t>-17.01</t>
  </si>
  <si>
    <t>Return on Total Capital</t>
  </si>
  <si>
    <t>-103.69</t>
  </si>
  <si>
    <t>-18.52</t>
  </si>
  <si>
    <t>-21.8</t>
  </si>
  <si>
    <t>-24.49</t>
  </si>
  <si>
    <t>Return On Equity %</t>
  </si>
  <si>
    <t>-223.51</t>
  </si>
  <si>
    <t>-30.38</t>
  </si>
  <si>
    <t>-36.41</t>
  </si>
  <si>
    <t>-40.49</t>
  </si>
  <si>
    <t>Return on Common Equity</t>
  </si>
  <si>
    <t>71.32</t>
  </si>
  <si>
    <t>Margin Analysis</t>
  </si>
  <si>
    <t>Gross Profit Margin %</t>
  </si>
  <si>
    <t>-30.93</t>
  </si>
  <si>
    <t>-552.96</t>
  </si>
  <si>
    <t>-109.59</t>
  </si>
  <si>
    <t>-326.01</t>
  </si>
  <si>
    <t>-215.38</t>
  </si>
  <si>
    <t>SG&amp;A Margin</t>
  </si>
  <si>
    <t>30.58</t>
  </si>
  <si>
    <t>128.85</t>
  </si>
  <si>
    <t>47.5</t>
  </si>
  <si>
    <t>120.78</t>
  </si>
  <si>
    <t>97.19</t>
  </si>
  <si>
    <t>EBITDA Margin %</t>
  </si>
  <si>
    <t>-58.9</t>
  </si>
  <si>
    <t>-672.44</t>
  </si>
  <si>
    <t>-154.67</t>
  </si>
  <si>
    <t>-440.32</t>
  </si>
  <si>
    <t>-305.96</t>
  </si>
  <si>
    <t>EBITA Margin %</t>
  </si>
  <si>
    <t>-61.51</t>
  </si>
  <si>
    <t>-681.82</t>
  </si>
  <si>
    <t>-157.09</t>
  </si>
  <si>
    <t>-446.79</t>
  </si>
  <si>
    <t>-312.57</t>
  </si>
  <si>
    <t>EBIT Margin %</t>
  </si>
  <si>
    <t>Income From Continuing Operations Margin %</t>
  </si>
  <si>
    <t>-57.18</t>
  </si>
  <si>
    <t>-678.84</t>
  </si>
  <si>
    <t>-157.21</t>
  </si>
  <si>
    <t>-435.14</t>
  </si>
  <si>
    <t>-278.54</t>
  </si>
  <si>
    <t>Net Income Margin %</t>
  </si>
  <si>
    <t>Net Avail. For Common Margin %</t>
  </si>
  <si>
    <t>Normalized Net Income Margin</t>
  </si>
  <si>
    <t>-35.74</t>
  </si>
  <si>
    <t>-424.28</t>
  </si>
  <si>
    <t>-97.77</t>
  </si>
  <si>
    <t>-271.83</t>
  </si>
  <si>
    <t>-173.86</t>
  </si>
  <si>
    <t>Levered Free Cash Flow Margin</t>
  </si>
  <si>
    <t>-242.53</t>
  </si>
  <si>
    <t>-91.84</t>
  </si>
  <si>
    <t>-196.06</t>
  </si>
  <si>
    <t>-169.25</t>
  </si>
  <si>
    <t>Unlevered Free Cash Flow Margin</t>
  </si>
  <si>
    <t>Asset Turnover</t>
  </si>
  <si>
    <t>0.06</t>
  </si>
  <si>
    <t>0.1</t>
  </si>
  <si>
    <t>0.05</t>
  </si>
  <si>
    <t>0.09</t>
  </si>
  <si>
    <t>Fixed Assets Turnover</t>
  </si>
  <si>
    <t>0.66</t>
  </si>
  <si>
    <t>4.26</t>
  </si>
  <si>
    <t>0.78</t>
  </si>
  <si>
    <t>Receivables Turnover (Average Receivables)</t>
  </si>
  <si>
    <t>18.52</t>
  </si>
  <si>
    <t>12.43</t>
  </si>
  <si>
    <t>Short Term Liquidity</t>
  </si>
  <si>
    <t>Current Ratio</t>
  </si>
  <si>
    <t>1.61</t>
  </si>
  <si>
    <t>4.73</t>
  </si>
  <si>
    <t>12.1</t>
  </si>
  <si>
    <t>6.76</t>
  </si>
  <si>
    <t>7.54</t>
  </si>
  <si>
    <t>Quick Ratio</t>
  </si>
  <si>
    <t>1.56</t>
  </si>
  <si>
    <t>4.7</t>
  </si>
  <si>
    <t>11.97</t>
  </si>
  <si>
    <t>6.63</t>
  </si>
  <si>
    <t>7.33</t>
  </si>
  <si>
    <t>Operating Cash Flow to Current Liabilities</t>
  </si>
  <si>
    <t>-0.96</t>
  </si>
  <si>
    <t>1.71</t>
  </si>
  <si>
    <t>-1.46</t>
  </si>
  <si>
    <t>-1.96</t>
  </si>
  <si>
    <t>-2.57</t>
  </si>
  <si>
    <t>Days Sales Outstanding (Average Receivables)</t>
  </si>
  <si>
    <t>19.71</t>
  </si>
  <si>
    <t>29.36</t>
  </si>
  <si>
    <t>Average Days Payable Outstanding</t>
  </si>
  <si>
    <t>9.19</t>
  </si>
  <si>
    <t>11.91</t>
  </si>
  <si>
    <t>13.23</t>
  </si>
  <si>
    <t>11.47</t>
  </si>
  <si>
    <t>Long Term Solvency</t>
  </si>
  <si>
    <t>Total Debt/Equity</t>
  </si>
  <si>
    <t>108.02</t>
  </si>
  <si>
    <t>20.42</t>
  </si>
  <si>
    <t>0.44</t>
  </si>
  <si>
    <t>16.49</t>
  </si>
  <si>
    <t>15.38</t>
  </si>
  <si>
    <t>Total Debt / Total Capital</t>
  </si>
  <si>
    <t>51.93</t>
  </si>
  <si>
    <t>16.96</t>
  </si>
  <si>
    <t>0.43</t>
  </si>
  <si>
    <t>14.15</t>
  </si>
  <si>
    <t>13.33</t>
  </si>
  <si>
    <t>LT Debt/Equity</t>
  </si>
  <si>
    <t>99.73</t>
  </si>
  <si>
    <t>17.94</t>
  </si>
  <si>
    <t>15.78</t>
  </si>
  <si>
    <t>14.55</t>
  </si>
  <si>
    <t>Long-Term Debt / Total Capital</t>
  </si>
  <si>
    <t>47.94</t>
  </si>
  <si>
    <t>14.9</t>
  </si>
  <si>
    <t>13.54</t>
  </si>
  <si>
    <t>12.61</t>
  </si>
  <si>
    <t>Total Liabilities / Total Assets</t>
  </si>
  <si>
    <t>85.82</t>
  </si>
  <si>
    <t>81.38</t>
  </si>
  <si>
    <t>31.07</t>
  </si>
  <si>
    <t>42.84</t>
  </si>
  <si>
    <t>37.13</t>
  </si>
  <si>
    <t>Total Debt / EBITDA</t>
  </si>
  <si>
    <t>-0.71</t>
  </si>
  <si>
    <t>-0.16</t>
  </si>
  <si>
    <t>-0.03</t>
  </si>
  <si>
    <t>-0.39</t>
  </si>
  <si>
    <t>-0.37</t>
  </si>
  <si>
    <t>Net Debt / EBITDA</t>
  </si>
  <si>
    <t>2.65</t>
  </si>
  <si>
    <t>3.73</t>
  </si>
  <si>
    <t>8.86</t>
  </si>
  <si>
    <t>3.09</t>
  </si>
  <si>
    <t>2.87</t>
  </si>
  <si>
    <t>Total Debt / (EBITDA - Capex)</t>
  </si>
  <si>
    <t>-0.62</t>
  </si>
  <si>
    <t>-0.36</t>
  </si>
  <si>
    <t>Net Debt / (EBITDA - Capex)</t>
  </si>
  <si>
    <t>2.3</t>
  </si>
  <si>
    <t>3.65</t>
  </si>
  <si>
    <t>8.57</t>
  </si>
  <si>
    <t>2.88</t>
  </si>
  <si>
    <t>Growth Over Prior Year</t>
  </si>
  <si>
    <t>Total Revenues, 1 Yr. Growth %</t>
  </si>
  <si>
    <t>-68.94</t>
  </si>
  <si>
    <t>383.83</t>
  </si>
  <si>
    <t>-32.89</t>
  </si>
  <si>
    <t>46.93</t>
  </si>
  <si>
    <t>Gross Profit, 1 Yr. Growth %</t>
  </si>
  <si>
    <t>455.21</t>
  </si>
  <si>
    <t>-4.11</t>
  </si>
  <si>
    <t>99.65</t>
  </si>
  <si>
    <t>-2.93</t>
  </si>
  <si>
    <t>EBITDA, 1 Yr. Growth %</t>
  </si>
  <si>
    <t>254.58</t>
  </si>
  <si>
    <t>11.29</t>
  </si>
  <si>
    <t>91.06</t>
  </si>
  <si>
    <t>2.1</t>
  </si>
  <si>
    <t>EBITA, 1 Yr. Growth %</t>
  </si>
  <si>
    <t>244.28</t>
  </si>
  <si>
    <t>11.48</t>
  </si>
  <si>
    <t>90.88</t>
  </si>
  <si>
    <t>2.79</t>
  </si>
  <si>
    <t>EBIT, 1 Yr. Growth %</t>
  </si>
  <si>
    <t>Earnings From Cont. Operations, 1 Yr. Growth %</t>
  </si>
  <si>
    <t>268.73</t>
  </si>
  <si>
    <t>12.05</t>
  </si>
  <si>
    <t>85.76</t>
  </si>
  <si>
    <t>-5.95</t>
  </si>
  <si>
    <t>Net Income, 1 Yr. Growth %</t>
  </si>
  <si>
    <t>Normalized Net Income, 1 Yr. Growth %</t>
  </si>
  <si>
    <t>11.49</t>
  </si>
  <si>
    <t>86.6</t>
  </si>
  <si>
    <t>-6.02</t>
  </si>
  <si>
    <t>Diluted EPS Before Extra, 1 Yr. Growth %</t>
  </si>
  <si>
    <t>189.09</t>
  </si>
  <si>
    <t>-42.39</t>
  </si>
  <si>
    <t>31.37</t>
  </si>
  <si>
    <t>-12.66</t>
  </si>
  <si>
    <t>Accounts Receivable, 1 Yr. Growth %</t>
  </si>
  <si>
    <t>0</t>
  </si>
  <si>
    <t>Net Property, Plant and Equip., 1 Yr. Growth %</t>
  </si>
  <si>
    <t>-4.45</t>
  </si>
  <si>
    <t>-46.16</t>
  </si>
  <si>
    <t>849.23</t>
  </si>
  <si>
    <t>-7.54</t>
  </si>
  <si>
    <t>Total Assets, 1 Yr. Growth %</t>
  </si>
  <si>
    <t>271.66</t>
  </si>
  <si>
    <t>141.33</t>
  </si>
  <si>
    <t>-12.73</t>
  </si>
  <si>
    <t>-7.77</t>
  </si>
  <si>
    <t>Tangible Book Value, 1 Yr. Growth %</t>
  </si>
  <si>
    <t>104.93</t>
  </si>
  <si>
    <t>793.13</t>
  </si>
  <si>
    <t>-27.64</t>
  </si>
  <si>
    <t>1.46</t>
  </si>
  <si>
    <t>Common Equity, 1 Yr. Growth %</t>
  </si>
  <si>
    <t>Cash From Operations, 1 Yr. Growth %</t>
  </si>
  <si>
    <t>-382.52</t>
  </si>
  <si>
    <t>-184.95</t>
  </si>
  <si>
    <t>83.24</t>
  </si>
  <si>
    <t>8.16</t>
  </si>
  <si>
    <t>Capital Expenditures, 1 Yr. Growth %</t>
  </si>
  <si>
    <t>-39.13</t>
  </si>
  <si>
    <t>66.09</t>
  </si>
  <si>
    <t>318.73</t>
  </si>
  <si>
    <t>-80.16</t>
  </si>
  <si>
    <t>Levered Free Cash Flow, 1 Yr. Growth %</t>
  </si>
  <si>
    <t>83.21</t>
  </si>
  <si>
    <t>43.28</t>
  </si>
  <si>
    <t>26.84</t>
  </si>
  <si>
    <t>Unlevered Free Cash Flow, 1 Yr. Growth %</t>
  </si>
  <si>
    <t>Compound Annual Growth Rate Over Two Years</t>
  </si>
  <si>
    <t>Total Revenues, 2 Yr. CAGR %</t>
  </si>
  <si>
    <t>22.59</t>
  </si>
  <si>
    <t>80.2</t>
  </si>
  <si>
    <t>-0.7</t>
  </si>
  <si>
    <t>Gross Profit, 2 Yr. CAGR %</t>
  </si>
  <si>
    <t>130.73</t>
  </si>
  <si>
    <t>38.36</t>
  </si>
  <si>
    <t>39.21</t>
  </si>
  <si>
    <t>EBITDA, 2 Yr. CAGR %</t>
  </si>
  <si>
    <t>98.65</t>
  </si>
  <si>
    <t>45.82</t>
  </si>
  <si>
    <t>39.67</t>
  </si>
  <si>
    <t>EBITA, 2 Yr. CAGR %</t>
  </si>
  <si>
    <t>95.91</t>
  </si>
  <si>
    <t>45.87</t>
  </si>
  <si>
    <t>40.07</t>
  </si>
  <si>
    <t>EBIT, 2 Yr. CAGR %</t>
  </si>
  <si>
    <t>Earnings From Cont. Operations, 2 Yr. CAGR %</t>
  </si>
  <si>
    <t>103.26</t>
  </si>
  <si>
    <t>44.27</t>
  </si>
  <si>
    <t>32.18</t>
  </si>
  <si>
    <t>Net Income, 2 Yr. CAGR %</t>
  </si>
  <si>
    <t>Normalized Net Income, 2 Yr. CAGR %</t>
  </si>
  <si>
    <t>102.75</t>
  </si>
  <si>
    <t>44.24</t>
  </si>
  <si>
    <t>32.42</t>
  </si>
  <si>
    <t>Diluted EPS Before Extra, 2 Yr. CAGR %</t>
  </si>
  <si>
    <t>-22.69</t>
  </si>
  <si>
    <t>7.12</t>
  </si>
  <si>
    <t>Accounts Receivable, 2 Yr. CAGR %</t>
  </si>
  <si>
    <t>Net Property, Plant and Equip., 2 Yr. CAGR %</t>
  </si>
  <si>
    <t>-28.27</t>
  </si>
  <si>
    <t>126.08</t>
  </si>
  <si>
    <t>196.26</t>
  </si>
  <si>
    <t>Total Assets, 2 Yr. CAGR %</t>
  </si>
  <si>
    <t>199.49</t>
  </si>
  <si>
    <t>45.12</t>
  </si>
  <si>
    <t>Tangible Book Value, 2 Yr. CAGR %</t>
  </si>
  <si>
    <t>168.57</t>
  </si>
  <si>
    <t>154.23</t>
  </si>
  <si>
    <t>-14.32</t>
  </si>
  <si>
    <t>Common Equity, 2 Yr. CAGR %</t>
  </si>
  <si>
    <t>Cash From Operations, 2 Yr. CAGR %</t>
  </si>
  <si>
    <t>54.92</t>
  </si>
  <si>
    <t>24.77</t>
  </si>
  <si>
    <t>40.78</t>
  </si>
  <si>
    <t>Capital Expenditures, 2 Yr. CAGR %</t>
  </si>
  <si>
    <t>0.55</t>
  </si>
  <si>
    <t>163.72</t>
  </si>
  <si>
    <t>-8.86</t>
  </si>
  <si>
    <t>Levered Free Cash Flow, 2 Yr. CAGR %</t>
  </si>
  <si>
    <t>62.02</t>
  </si>
  <si>
    <t>34.81</t>
  </si>
  <si>
    <t>Unlevered Free Cash Flow, 2 Yr. CAGR %</t>
  </si>
  <si>
    <t>Compound Annual Growth Rate Over Three Years</t>
  </si>
  <si>
    <t>Total Revenues, 3 Yr. CAGR %</t>
  </si>
  <si>
    <t>0.28</t>
  </si>
  <si>
    <t>68.35</t>
  </si>
  <si>
    <t>Gross Profit, 3 Yr. CAGR %</t>
  </si>
  <si>
    <t>119.87</t>
  </si>
  <si>
    <t>22.94</t>
  </si>
  <si>
    <t>EBITDA, 3 Yr. CAGR %</t>
  </si>
  <si>
    <t>96.08</t>
  </si>
  <si>
    <t>29.48</t>
  </si>
  <si>
    <t>EBITA, 3 Yr. CAGR %</t>
  </si>
  <si>
    <t>94.21</t>
  </si>
  <si>
    <t>29.81</t>
  </si>
  <si>
    <t>EBIT, 3 Yr. CAGR %</t>
  </si>
  <si>
    <t>Earnings From Cont. Operations, 3 Yr. CAGR %</t>
  </si>
  <si>
    <t>97.25</t>
  </si>
  <si>
    <t>25.1</t>
  </si>
  <si>
    <t>Net Income, 3 Yr. CAGR %</t>
  </si>
  <si>
    <t>Normalized Net Income, 3 Yr. CAGR %</t>
  </si>
  <si>
    <t>97.22</t>
  </si>
  <si>
    <t>25.04</t>
  </si>
  <si>
    <t>Diluted EPS Before Extra, 3 Yr. CAGR %</t>
  </si>
  <si>
    <t>-7.74</t>
  </si>
  <si>
    <t>-12.89</t>
  </si>
  <si>
    <t>Net Property, Plant and Equip., 3 Yr. CAGR %</t>
  </si>
  <si>
    <t>69.66</t>
  </si>
  <si>
    <t>67.81</t>
  </si>
  <si>
    <t>Total Assets, 3 Yr. CAGR %</t>
  </si>
  <si>
    <t>98.55</t>
  </si>
  <si>
    <t>Tangible Book Value, 3 Yr. CAGR %</t>
  </si>
  <si>
    <t>73.47</t>
  </si>
  <si>
    <t>87.17</t>
  </si>
  <si>
    <t>Common Equity, 3 Yr. CAGR %</t>
  </si>
  <si>
    <t>Cash From Operations, 3 Yr. CAGR %</t>
  </si>
  <si>
    <t>63.84</t>
  </si>
  <si>
    <t>18.97</t>
  </si>
  <si>
    <t>Capital Expenditures, 3 Yr. CAGR %</t>
  </si>
  <si>
    <t>61.77</t>
  </si>
  <si>
    <t>11.33</t>
  </si>
  <si>
    <t>Levered Free Cash Flow, 3 Yr. CAGR %</t>
  </si>
  <si>
    <t>49.32</t>
  </si>
  <si>
    <t>Unlevered Free Cash Flow, 3 Yr. CAGR %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</si>
  <si>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</si>
  <si>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</si>
  <si>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</si>
  <si>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</si>
  <si>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</si>
  <si>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</si>
  <si>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</si>
  <si>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</si>
  <si>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-</t>
  </si>
  <si>
    <t>957.8</t>
  </si>
  <si>
    <t>639.3</t>
  </si>
  <si>
    <t>1,010</t>
  </si>
  <si>
    <t>331.9</t>
  </si>
  <si>
    <t>Change</t>
  </si>
  <si>
    <t>-33.25%</t>
  </si>
  <si>
    <t>57.94%</t>
  </si>
  <si>
    <t>-67.13%</t>
  </si>
  <si>
    <t>0%</t>
  </si>
  <si>
    <t>Enterprise Value (EV)
                                    1</t>
  </si>
  <si>
    <t>816.5</t>
  </si>
  <si>
    <t>579.3</t>
  </si>
  <si>
    <t>943.3</t>
  </si>
  <si>
    <t>348</t>
  </si>
  <si>
    <t>345.2</t>
  </si>
  <si>
    <t>241.6</t>
  </si>
  <si>
    <t>-29.05%</t>
  </si>
  <si>
    <t>62.83%</t>
  </si>
  <si>
    <t>-63.11%</t>
  </si>
  <si>
    <t>-0.81%</t>
  </si>
  <si>
    <t>-30.02%</t>
  </si>
  <si>
    <t>P/E ratio</t>
  </si>
  <si>
    <t>-2.53x</t>
  </si>
  <si>
    <t>-11.6x</t>
  </si>
  <si>
    <t>-5.89x</t>
  </si>
  <si>
    <t>-9.17x</t>
  </si>
  <si>
    <t>-2.59x</t>
  </si>
  <si>
    <t>-2.2x</t>
  </si>
  <si>
    <t>-2.08x</t>
  </si>
  <si>
    <t>PBR</t>
  </si>
  <si>
    <t>PEG</t>
  </si>
  <si>
    <t>0.1x</t>
  </si>
  <si>
    <t>-0.2x</t>
  </si>
  <si>
    <t>0.8x</t>
  </si>
  <si>
    <t>-0.1x</t>
  </si>
  <si>
    <t>-0.35x</t>
  </si>
  <si>
    <t>Capitalization / Revenue</t>
  </si>
  <si>
    <t>25.9x</t>
  </si>
  <si>
    <t>25.7x</t>
  </si>
  <si>
    <t>27.6x</t>
  </si>
  <si>
    <t>7.22x</t>
  </si>
  <si>
    <t>11.3x</t>
  </si>
  <si>
    <t>11.8x</t>
  </si>
  <si>
    <t>EV / Revenue</t>
  </si>
  <si>
    <t>22x</t>
  </si>
  <si>
    <t>23.3x</t>
  </si>
  <si>
    <t>25.8x</t>
  </si>
  <si>
    <t>7.57x</t>
  </si>
  <si>
    <t>8.59x</t>
  </si>
  <si>
    <t>EV / EBITDA</t>
  </si>
  <si>
    <t>-14.3x</t>
  </si>
  <si>
    <t>-5.29x</t>
  </si>
  <si>
    <t>-8.44x</t>
  </si>
  <si>
    <t>-2.41x</t>
  </si>
  <si>
    <t>-1.53x</t>
  </si>
  <si>
    <t>-0.95x</t>
  </si>
  <si>
    <t>EV / EBIT</t>
  </si>
  <si>
    <t>-14x</t>
  </si>
  <si>
    <t>-5.22x</t>
  </si>
  <si>
    <t>-8.26x</t>
  </si>
  <si>
    <t>-2.4x</t>
  </si>
  <si>
    <t>-1.91x</t>
  </si>
  <si>
    <t>-1.19x</t>
  </si>
  <si>
    <t>EV / FCF</t>
  </si>
  <si>
    <t>-7.89x</t>
  </si>
  <si>
    <t>-2.19x</t>
  </si>
  <si>
    <t>-1.41x</t>
  </si>
  <si>
    <t>FCF Yield</t>
  </si>
  <si>
    <t>-12.7%</t>
  </si>
  <si>
    <t>-45.7%</t>
  </si>
  <si>
    <t>-48.1%</t>
  </si>
  <si>
    <t>-70.8%</t>
  </si>
  <si>
    <t>Dividend per Share
                                    2</t>
  </si>
  <si>
    <t>Rate of return</t>
  </si>
  <si>
    <t>EPS
                                    2</t>
  </si>
  <si>
    <t>-1.195</t>
  </si>
  <si>
    <t>-1.402</t>
  </si>
  <si>
    <t>-1.487</t>
  </si>
  <si>
    <t>Distribution rate</t>
  </si>
  <si>
    <t>Net sales
                                    1</t>
  </si>
  <si>
    <t>37.04</t>
  </si>
  <si>
    <t>24.86</t>
  </si>
  <si>
    <t>36.53</t>
  </si>
  <si>
    <t>45.99</t>
  </si>
  <si>
    <t>29.34</t>
  </si>
  <si>
    <t>28.12</t>
  </si>
  <si>
    <t>EBITDA
                                    1</t>
  </si>
  <si>
    <t>-57.29</t>
  </si>
  <si>
    <t>-109.5</t>
  </si>
  <si>
    <t>-111.8</t>
  </si>
  <si>
    <t>-144.6</t>
  </si>
  <si>
    <t>-225.5</t>
  </si>
  <si>
    <t>-254.3</t>
  </si>
  <si>
    <t>EBIT
                                    1</t>
  </si>
  <si>
    <t>-58.19</t>
  </si>
  <si>
    <t>-111.1</t>
  </si>
  <si>
    <t>-114.2</t>
  </si>
  <si>
    <t>-145.3</t>
  </si>
  <si>
    <t>-180.8</t>
  </si>
  <si>
    <t>-202.6</t>
  </si>
  <si>
    <t>Net income
                                    1</t>
  </si>
  <si>
    <t>-51.97</t>
  </si>
  <si>
    <t>-58.24</t>
  </si>
  <si>
    <t>-108.2</t>
  </si>
  <si>
    <t>-101.7</t>
  </si>
  <si>
    <t>-129.7</t>
  </si>
  <si>
    <t>-164.6</t>
  </si>
  <si>
    <t>-184.7</t>
  </si>
  <si>
    <t>Net Debt
                                    1</t>
  </si>
  <si>
    <t>-141.2</t>
  </si>
  <si>
    <t>-59.97</t>
  </si>
  <si>
    <t>-66.38</t>
  </si>
  <si>
    <t>16.09</t>
  </si>
  <si>
    <t>13.27</t>
  </si>
  <si>
    <t>-90.35</t>
  </si>
  <si>
    <t>Reference price
                                    2</t>
  </si>
  <si>
    <t>11.440</t>
  </si>
  <si>
    <t>10.940</t>
  </si>
  <si>
    <t>7.250</t>
  </si>
  <si>
    <t>9.900</t>
  </si>
  <si>
    <t>3.090</t>
  </si>
  <si>
    <t>Nbr of stocks (in thousands)</t>
  </si>
  <si>
    <t>87,546</t>
  </si>
  <si>
    <t>88,177</t>
  </si>
  <si>
    <t>101,990</t>
  </si>
  <si>
    <t>107,418</t>
  </si>
  <si>
    <t>Announcement Date</t>
  </si>
  <si>
    <t>4/20/21</t>
  </si>
  <si>
    <t>3/28/22</t>
  </si>
  <si>
    <t>3/27/23</t>
  </si>
  <si>
    <t>3/18/24</t>
  </si>
  <si>
    <t>address1</t>
  </si>
  <si>
    <t>201 Brookline Avenue</t>
  </si>
  <si>
    <t>address2</t>
  </si>
  <si>
    <t>Suite 901</t>
  </si>
  <si>
    <t>city</t>
  </si>
  <si>
    <t>Boston</t>
  </si>
  <si>
    <t>state</t>
  </si>
  <si>
    <t>MA</t>
  </si>
  <si>
    <t>zip</t>
  </si>
  <si>
    <t>02215</t>
  </si>
  <si>
    <t>country</t>
  </si>
  <si>
    <t>phone</t>
  </si>
  <si>
    <t>857 320 4900</t>
  </si>
  <si>
    <t>website</t>
  </si>
  <si>
    <t>https://www.tangotx.com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</si>
  <si>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</si>
  <si>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</si>
  <si>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</si>
  <si>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</si>
  <si>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</si>
  <si>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</si>
  <si>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</si>
  <si>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</si>
  <si>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</si>
  <si>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</si>
  <si>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</si>
  <si>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Tango Therapeutics, Inc., a biotechnology company, discovers and develops drugs for the treatment of cancer. Its lead program is TNG908, a synthetic lethal small molecule inhibitor of protein arginine methyltransferase 5 that is being developed as a treatment for cancers with methylthioadenosine phosphorylase deletions. The company develops TNG462, an oral small molecule methylthioadenosine-cooperative inhibitor for the treatment for cancers with methylthioadenosine phosphorylase deletions; TNG260, a co-repressor of repressor element-1 silencing transcription -selective inhibitor; TNG348, an ubiquitin-specific protease 1 inhibitor to treat patients with BRCA1 or BRCA2-mutant cancers; and Target 3 for STK11-mutant cancers. It has a strategic collaboration with Gilead Sciences, Inc. for the discovery, development, and commercialization of a pipeline of therapies for patients with cancer. Tango Therapeutics, Inc. was founded in 2017 and is headquartered in Boston, Massachusetts.</t>
  </si>
  <si>
    <t>fullTimeEmployees</t>
  </si>
  <si>
    <t>companyOfficers</t>
  </si>
  <si>
    <t>[{'maxAge': 1, 'name': 'Dr. Barbara L. Weber M.D.', 'age': 67, 'title': 'President, CEO &amp; Director', 'yearBorn': 1957, 'fiscalYear': 2023, 'totalPay': 1039811, 'exercisedValue': 0, 'unexercisedValue': 9991192}, {'maxAge': 1, 'name': 'Dr. Adam S. Crystal M.D., Ph.D.', 'age': 47, 'title': 'President of Research &amp; Development', 'yearBorn': 1977, 'fiscalYear': 2023, 'totalPay': 977216, 'exercisedValue': 0, 'unexercisedValue': 0}, {'maxAge': 1, 'name': 'Dr. Alan  Ashworth FRS, Ph.D.', 'age': 63, 'title': 'Founder &amp; Member of Scientific Advisory Board', 'yearBorn': 1961, 'fiscalYear': 2023, 'exercisedValue': 0, 'unexercisedValue': 0}, {'maxAge': 1, 'name': 'Dr. Levi  Garraway M.D., Ph.D.', 'age': 55, 'title': 'Founder', 'yearBorn': 1969, 'fiscalYear': 2023, 'exercisedValue': 0, 'unexercisedValue': 0}, {'maxAge': 1, 'name': 'Dr. William G. Kaelin Jr., M.D.', 'age': 66, 'title': 'Founder &amp; Member of Scientific Advisory Board', 'yearBorn': 1958, 'fiscalYear': 2023, 'exercisedValue': 0, 'unexercisedValue': 0}, {'maxAge': 1, 'name': 'Dr. Timothy K. Lu M.D., Ph.D.', 'age': 43, 'title': 'Founder', 'yearBorn': 1981, 'fiscalYear': 2023, 'exercisedValue': 0, 'unexercisedValue': 0}, {'maxAge': 1, 'name': 'Dr. Antoni  Ribas M.D., Ph.D.', 'age': 57, 'title': 'Founder &amp; Member of Scientific Advisory Board', 'yearBorn': 1967, 'fiscalYear': 2023, 'exercisedValue': 0, 'unexercisedValue': 0}, {'maxAge': 1, 'name': 'Mr. Timothy  Redfern', 'age': 45, 'title': 'Chief Financial Officer', 'yearBorn': 1979, 'fiscalYear': 2023, 'exercisedValue': 0, 'unexercisedValue': 0}, {'maxAge': 1, 'name': 'Dr. Michael  Palmieri Ph.D.', 'title': 'Head of Technical Operations', 'fiscalYear': 2023, 'exercisedValue': 0, 'unexercisedValue': 0}, {'maxAge': 1, 'name': 'Mr. Jannik N. Andersen Ph.D.', 'title': 'Chief Scientific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</si>
  <si>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</si>
  <si>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</si>
  <si>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</si>
  <si>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</si>
  <si>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</si>
  <si>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</si>
  <si>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</si>
  <si>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</si>
  <si>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</si>
  <si>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</si>
  <si>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</si>
  <si>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</si>
  <si>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</si>
  <si>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</si>
  <si>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</si>
  <si>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</si>
  <si>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</si>
  <si>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</si>
  <si>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</si>
  <si>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</si>
  <si>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</si>
  <si>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</si>
  <si>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</si>
  <si>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</si>
  <si>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</si>
  <si>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</si>
  <si>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</si>
  <si>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</si>
  <si>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</si>
  <si>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</si>
  <si>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</si>
  <si>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</si>
  <si>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</si>
  <si>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</si>
  <si>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</si>
  <si>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</si>
  <si>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</si>
  <si>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</si>
  <si>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</si>
  <si>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</si>
  <si>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</si>
  <si>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</si>
  <si>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</si>
  <si>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</si>
  <si>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</si>
  <si>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</si>
  <si>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</si>
  <si>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</si>
  <si>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</si>
  <si>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</si>
  <si>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</si>
  <si>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</si>
  <si>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</si>
  <si>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</si>
  <si>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</si>
  <si>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</si>
  <si>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</si>
  <si>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</si>
  <si>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</si>
  <si>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</si>
  <si>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</si>
  <si>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</si>
  <si>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</si>
  <si>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</si>
  <si>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</si>
  <si>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</si>
  <si>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</si>
  <si>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</si>
  <si>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</si>
  <si>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Tango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</si>
  <si>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</si>
  <si>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</si>
  <si>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</si>
  <si>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</si>
  <si>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</si>
  <si>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</si>
  <si>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</si>
  <si>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90cada1d-9f83-3886-ad2a-ac647db270d6</t>
  </si>
  <si>
    <t>messageBoardId</t>
  </si>
  <si>
    <t>finmb_424111353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</si>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</sst>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ango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-34.4383857131977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3.42663424E8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2.134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-2.2016854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-14.0</v>
      </c>
      <c r="C2" s="1">
        <v>-51.0</v>
      </c>
      <c r="D2" s="1">
        <v>-58.0</v>
      </c>
      <c r="E2" s="1">
        <v>-108.0</v>
      </c>
      <c r="F2" s="1">
        <v>-102.0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64.0</v>
      </c>
      <c r="C3" s="1">
        <v>71.0</v>
      </c>
      <c r="D3" s="1">
        <v>89.0</v>
      </c>
      <c r="E3" s="1">
        <v>1.0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64.0</v>
      </c>
      <c r="C4" s="1">
        <v>71.0</v>
      </c>
      <c r="D4" s="1">
        <v>89.0</v>
      </c>
      <c r="E4" s="1">
        <v>1.0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-3.0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1.0</v>
      </c>
      <c r="C6" s="1">
        <v>1.0</v>
      </c>
      <c r="D6" s="1">
        <v>7.0</v>
      </c>
      <c r="E6" s="1">
        <v>14.0</v>
      </c>
      <c r="F6" s="1">
        <v>19.0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48.0</v>
      </c>
      <c r="C7" s="1">
        <v>89.0</v>
      </c>
      <c r="D7" s="1">
        <v>1.0</v>
      </c>
      <c r="E7" s="1">
        <v>1.0</v>
      </c>
      <c r="F7" s="1">
        <v>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-2.0</v>
      </c>
      <c r="D8" s="1">
        <v>0.0</v>
      </c>
      <c r="E8" s="1">
        <v>0.0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-97.0</v>
      </c>
      <c r="C9" s="1">
        <v>1.0</v>
      </c>
      <c r="D9" s="1">
        <v>1.0</v>
      </c>
      <c r="E9" s="1">
        <v>1.0</v>
      </c>
      <c r="F9" s="1">
        <v>-1.0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-14.0</v>
      </c>
      <c r="C10" s="1">
        <v>119.0</v>
      </c>
      <c r="D10" s="1">
        <v>-12.0</v>
      </c>
      <c r="E10" s="1">
        <v>-16.0</v>
      </c>
      <c r="F10" s="1">
        <v>-31.0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42.0</v>
      </c>
      <c r="D11" s="1">
        <v>-53.0</v>
      </c>
      <c r="E11" s="1">
        <v>-2.0</v>
      </c>
      <c r="F11" s="1">
        <v>-6.0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-24.0</v>
      </c>
      <c r="C12" s="1">
        <v>70.0</v>
      </c>
      <c r="D12" s="1">
        <v>-59.0</v>
      </c>
      <c r="E12" s="1">
        <v>-109.0</v>
      </c>
      <c r="F12" s="1">
        <v>-118.0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-1.0</v>
      </c>
      <c r="C13" s="1">
        <v>-1.0</v>
      </c>
      <c r="D13" s="1">
        <v>-1.0</v>
      </c>
      <c r="E13" s="1">
        <v>-7.0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2.0</v>
      </c>
      <c r="C14" s="1">
        <v>-144.0</v>
      </c>
      <c r="D14" s="1">
        <v>-182.0</v>
      </c>
      <c r="E14" s="1">
        <v>34.0</v>
      </c>
      <c r="F14" s="1">
        <v>42.0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-4.0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84.0</v>
      </c>
      <c r="C16" s="1">
        <v>-145.0</v>
      </c>
      <c r="D16" s="1">
        <v>-183.0</v>
      </c>
      <c r="E16" s="1">
        <v>26.0</v>
      </c>
      <c r="F16" s="1">
        <v>41.0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4.0</v>
      </c>
      <c r="D17" s="1">
        <v>1.0</v>
      </c>
      <c r="E17" s="1">
        <v>1.0</v>
      </c>
      <c r="F17" s="1">
        <v>82.0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11.0</v>
      </c>
      <c r="C18" s="1">
        <v>81.0</v>
      </c>
      <c r="D18" s="1">
        <v>29.0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-30.0</v>
      </c>
      <c r="D19" s="1">
        <v>326.0</v>
      </c>
      <c r="E19" s="1">
        <v>0.0</v>
      </c>
      <c r="F19" s="1">
        <v>-24.0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11.0</v>
      </c>
      <c r="C20" s="1">
        <v>80.0</v>
      </c>
      <c r="D20" s="1">
        <v>357.0</v>
      </c>
      <c r="E20" s="1">
        <v>1.0</v>
      </c>
      <c r="F20" s="1">
        <v>82.0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-12.0</v>
      </c>
      <c r="C21" s="1">
        <v>5.0</v>
      </c>
      <c r="D21" s="1">
        <v>114.0</v>
      </c>
      <c r="E21" s="1">
        <v>-81.0</v>
      </c>
      <c r="F21" s="1">
        <v>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-18.0</v>
      </c>
      <c r="D23" s="1">
        <v>-34.0</v>
      </c>
      <c r="E23" s="1">
        <v>-48.0</v>
      </c>
      <c r="F23" s="1">
        <v>-61.0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-18.0</v>
      </c>
      <c r="D24" s="1">
        <v>-34.0</v>
      </c>
      <c r="E24" s="1">
        <v>-48.0</v>
      </c>
      <c r="F24" s="1">
        <v>-61.0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-12.0</v>
      </c>
      <c r="D25" s="1">
        <v>4.0</v>
      </c>
      <c r="E25" s="1">
        <v>-12.0</v>
      </c>
      <c r="F25" s="1">
        <v>10.0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</v>
      </c>
      <c r="B3" s="1">
        <v>22.0</v>
      </c>
      <c r="C3" s="1">
        <v>28.0</v>
      </c>
      <c r="D3" s="1">
        <v>143.0</v>
      </c>
      <c r="E3" s="1">
        <v>59.0</v>
      </c>
      <c r="F3" s="1">
        <v>66.0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</v>
      </c>
      <c r="B4" s="1">
        <v>17.0</v>
      </c>
      <c r="C4" s="1">
        <v>162.0</v>
      </c>
      <c r="D4" s="1">
        <v>343.0</v>
      </c>
      <c r="E4" s="1">
        <v>306.0</v>
      </c>
      <c r="F4" s="1">
        <v>270.0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45</v>
      </c>
      <c r="B5" s="1">
        <v>40.0</v>
      </c>
      <c r="C5" s="1">
        <v>190.0</v>
      </c>
      <c r="D5" s="1">
        <v>485.0</v>
      </c>
      <c r="E5" s="1">
        <v>366.0</v>
      </c>
      <c r="F5" s="1">
        <v>337.0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46</v>
      </c>
      <c r="B6" s="1">
        <v>0.0</v>
      </c>
      <c r="C6" s="1">
        <v>2.0</v>
      </c>
      <c r="D6" s="1">
        <v>2.0</v>
      </c>
      <c r="E6" s="1">
        <v>2.0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</v>
      </c>
      <c r="B7" s="1">
        <v>0.0</v>
      </c>
      <c r="C7" s="1">
        <v>2.0</v>
      </c>
      <c r="D7" s="1">
        <v>2.0</v>
      </c>
      <c r="E7" s="1">
        <v>2.0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</v>
      </c>
      <c r="B8" s="1">
        <v>1.0</v>
      </c>
      <c r="C8" s="1">
        <v>1.0</v>
      </c>
      <c r="D8" s="1">
        <v>4.0</v>
      </c>
      <c r="E8" s="1">
        <v>6.0</v>
      </c>
      <c r="F8" s="1">
        <v>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</v>
      </c>
      <c r="B9" s="1">
        <v>0.0</v>
      </c>
      <c r="C9" s="1">
        <v>0.0</v>
      </c>
      <c r="D9" s="1">
        <v>56.0</v>
      </c>
      <c r="E9" s="1">
        <v>56.0</v>
      </c>
      <c r="F9" s="1">
        <v>85.0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</v>
      </c>
      <c r="B10" s="1">
        <v>41.0</v>
      </c>
      <c r="C10" s="1">
        <v>194.0</v>
      </c>
      <c r="D10" s="1">
        <v>492.0</v>
      </c>
      <c r="E10" s="1">
        <v>375.0</v>
      </c>
      <c r="F10" s="1">
        <v>347.0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</v>
      </c>
      <c r="B11" s="1">
        <v>12.0</v>
      </c>
      <c r="C11" s="1">
        <v>12.0</v>
      </c>
      <c r="D11" s="1">
        <v>8.0</v>
      </c>
      <c r="E11" s="1">
        <v>61.0</v>
      </c>
      <c r="F11" s="1">
        <v>59.0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</v>
      </c>
      <c r="B12" s="1">
        <v>-1.0</v>
      </c>
      <c r="C12" s="1">
        <v>-1.0</v>
      </c>
      <c r="D12" s="1">
        <v>-2.0</v>
      </c>
      <c r="E12" s="1">
        <v>-3.0</v>
      </c>
      <c r="F12" s="1">
        <v>-5.0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</v>
      </c>
      <c r="B13" s="1">
        <v>11.0</v>
      </c>
      <c r="C13" s="1">
        <v>11.0</v>
      </c>
      <c r="D13" s="1">
        <v>6.0</v>
      </c>
      <c r="E13" s="1">
        <v>57.0</v>
      </c>
      <c r="F13" s="1">
        <v>53.0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</v>
      </c>
      <c r="B14" s="1">
        <v>2.0</v>
      </c>
      <c r="C14" s="1">
        <v>2.0</v>
      </c>
      <c r="D14" s="1">
        <v>1.0</v>
      </c>
      <c r="E14" s="1">
        <v>3.0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</v>
      </c>
      <c r="B15" s="1">
        <v>55.0</v>
      </c>
      <c r="C15" s="1">
        <v>207.0</v>
      </c>
      <c r="D15" s="1">
        <v>500.0</v>
      </c>
      <c r="E15" s="1">
        <v>436.0</v>
      </c>
      <c r="F15" s="1">
        <v>403.0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</v>
      </c>
      <c r="B17" s="1">
        <v>67.0</v>
      </c>
      <c r="C17" s="1">
        <v>1.0</v>
      </c>
      <c r="D17" s="1">
        <v>3.0</v>
      </c>
      <c r="E17" s="1">
        <v>4.0</v>
      </c>
      <c r="F17" s="1">
        <v>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</v>
      </c>
      <c r="B18" s="1">
        <v>4.0</v>
      </c>
      <c r="C18" s="1">
        <v>5.0</v>
      </c>
      <c r="D18" s="1">
        <v>9.0</v>
      </c>
      <c r="E18" s="1">
        <v>16.0</v>
      </c>
      <c r="F18" s="1">
        <v>14.0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</v>
      </c>
      <c r="B19" s="1">
        <v>65.0</v>
      </c>
      <c r="C19" s="1">
        <v>95.0</v>
      </c>
      <c r="D19" s="1">
        <v>1.0</v>
      </c>
      <c r="E19" s="1">
        <v>1.0</v>
      </c>
      <c r="F19" s="1">
        <v>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60</v>
      </c>
      <c r="B20" s="1">
        <v>0.0</v>
      </c>
      <c r="C20" s="1">
        <v>0.0</v>
      </c>
      <c r="D20" s="1">
        <v>5.0</v>
      </c>
      <c r="E20" s="1">
        <v>3.0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</v>
      </c>
      <c r="B21" s="1">
        <v>19.0</v>
      </c>
      <c r="C21" s="1">
        <v>31.0</v>
      </c>
      <c r="D21" s="1">
        <v>26.0</v>
      </c>
      <c r="E21" s="1">
        <v>31.0</v>
      </c>
      <c r="F21" s="1">
        <v>25.0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</v>
      </c>
      <c r="B22" s="1">
        <v>33.0</v>
      </c>
      <c r="C22" s="1">
        <v>79.0</v>
      </c>
      <c r="D22" s="1">
        <v>66.0</v>
      </c>
      <c r="E22" s="1">
        <v>1.0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</v>
      </c>
      <c r="B23" s="1">
        <v>25.0</v>
      </c>
      <c r="C23" s="1">
        <v>40.0</v>
      </c>
      <c r="D23" s="1">
        <v>40.0</v>
      </c>
      <c r="E23" s="1">
        <v>55.0</v>
      </c>
      <c r="F23" s="1">
        <v>45.0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</v>
      </c>
      <c r="B24" s="1">
        <v>7.0</v>
      </c>
      <c r="C24" s="1">
        <v>6.0</v>
      </c>
      <c r="D24" s="1">
        <v>0.0</v>
      </c>
      <c r="E24" s="1">
        <v>39.0</v>
      </c>
      <c r="F24" s="1">
        <v>36.0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</v>
      </c>
      <c r="B25" s="1">
        <v>14.0</v>
      </c>
      <c r="C25" s="1">
        <v>121.0</v>
      </c>
      <c r="D25" s="1">
        <v>115.0</v>
      </c>
      <c r="E25" s="1">
        <v>92.0</v>
      </c>
      <c r="F25" s="1">
        <v>66.0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</v>
      </c>
      <c r="B26" s="1">
        <v>1.0</v>
      </c>
      <c r="C26" s="1">
        <v>0.0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67</v>
      </c>
      <c r="B27" s="1">
        <v>47.0</v>
      </c>
      <c r="C27" s="1">
        <v>169.0</v>
      </c>
      <c r="D27" s="1">
        <v>155.0</v>
      </c>
      <c r="E27" s="1">
        <v>187.0</v>
      </c>
      <c r="F27" s="1">
        <v>149.0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68</v>
      </c>
      <c r="B28" s="1">
        <v>55.0</v>
      </c>
      <c r="C28" s="1">
        <v>137.0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69</v>
      </c>
      <c r="B29" s="1">
        <v>55.0</v>
      </c>
      <c r="C29" s="1">
        <v>137.0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70</v>
      </c>
      <c r="B30" s="1">
        <v>1.0</v>
      </c>
      <c r="C30" s="1">
        <v>1.0</v>
      </c>
      <c r="D30" s="1">
        <v>8.0</v>
      </c>
      <c r="E30" s="1">
        <v>8.0</v>
      </c>
      <c r="F30" s="1">
        <v>10.0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71</v>
      </c>
      <c r="B31" s="1">
        <v>3.0</v>
      </c>
      <c r="C31" s="1">
        <v>5.0</v>
      </c>
      <c r="D31" s="1">
        <v>507.0</v>
      </c>
      <c r="E31" s="1">
        <v>523.0</v>
      </c>
      <c r="F31" s="1">
        <v>624.0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72</v>
      </c>
      <c r="B32" s="1">
        <v>-51.0</v>
      </c>
      <c r="C32" s="1">
        <v>-103.0</v>
      </c>
      <c r="D32" s="1">
        <v>-161.0</v>
      </c>
      <c r="E32" s="1">
        <v>-270.0</v>
      </c>
      <c r="F32" s="1">
        <v>-371.0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73</v>
      </c>
      <c r="B33" s="1">
        <v>1.0</v>
      </c>
      <c r="C33" s="1">
        <v>1.0</v>
      </c>
      <c r="D33" s="1">
        <v>-76.0</v>
      </c>
      <c r="E33" s="1">
        <v>-3.0</v>
      </c>
      <c r="F33" s="1">
        <v>18.0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74</v>
      </c>
      <c r="B34" s="1">
        <v>-47.0</v>
      </c>
      <c r="C34" s="1">
        <v>-97.0</v>
      </c>
      <c r="D34" s="1">
        <v>345.0</v>
      </c>
      <c r="E34" s="1">
        <v>249.0</v>
      </c>
      <c r="F34" s="1">
        <v>253.0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75</v>
      </c>
      <c r="B35" s="1">
        <v>7.0</v>
      </c>
      <c r="C35" s="1">
        <v>38.0</v>
      </c>
      <c r="D35" s="1">
        <v>345.0</v>
      </c>
      <c r="E35" s="1">
        <v>249.0</v>
      </c>
      <c r="F35" s="1">
        <v>253.0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76</v>
      </c>
      <c r="B36" s="1">
        <v>55.0</v>
      </c>
      <c r="C36" s="1">
        <v>207.0</v>
      </c>
      <c r="D36" s="1">
        <v>500.0</v>
      </c>
      <c r="E36" s="1">
        <v>436.0</v>
      </c>
      <c r="F36" s="1">
        <v>403.0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77</v>
      </c>
      <c r="B38" s="1">
        <v>8.0</v>
      </c>
      <c r="C38" s="1">
        <v>14.0</v>
      </c>
      <c r="D38" s="1">
        <v>87.0</v>
      </c>
      <c r="E38" s="1">
        <v>88.0</v>
      </c>
      <c r="F38" s="1">
        <v>107.0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78</v>
      </c>
      <c r="B39" s="1">
        <v>8.0</v>
      </c>
      <c r="C39" s="1">
        <v>13.0</v>
      </c>
      <c r="D39" s="1">
        <v>87.0</v>
      </c>
      <c r="E39" s="1">
        <v>88.0</v>
      </c>
      <c r="F39" s="1">
        <v>102.0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79</v>
      </c>
      <c r="B40" s="1" t="s">
        <v>80</v>
      </c>
      <c r="C40" s="1" t="s">
        <v>81</v>
      </c>
      <c r="D40" s="1" t="s">
        <v>82</v>
      </c>
      <c r="E40" s="1" t="s">
        <v>83</v>
      </c>
      <c r="F40" s="1" t="s">
        <v>84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85</v>
      </c>
      <c r="B41" s="1">
        <v>-47.0</v>
      </c>
      <c r="C41" s="1">
        <v>-97.0</v>
      </c>
      <c r="D41" s="1">
        <v>345.0</v>
      </c>
      <c r="E41" s="1">
        <v>249.0</v>
      </c>
      <c r="F41" s="1">
        <v>253.0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86</v>
      </c>
      <c r="B42" s="1" t="s">
        <v>80</v>
      </c>
      <c r="C42" s="1" t="s">
        <v>81</v>
      </c>
      <c r="D42" s="1" t="s">
        <v>82</v>
      </c>
      <c r="E42" s="1" t="s">
        <v>83</v>
      </c>
      <c r="F42" s="1" t="s">
        <v>84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87</v>
      </c>
      <c r="B43" s="1">
        <v>8.0</v>
      </c>
      <c r="C43" s="1">
        <v>7.0</v>
      </c>
      <c r="D43" s="1">
        <v>1.0</v>
      </c>
      <c r="E43" s="1">
        <v>41.0</v>
      </c>
      <c r="F43" s="1">
        <v>38.0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88</v>
      </c>
      <c r="B44" s="1">
        <v>-31.0</v>
      </c>
      <c r="C44" s="1">
        <v>-182.0</v>
      </c>
      <c r="D44" s="1">
        <v>-484.0</v>
      </c>
      <c r="E44" s="1">
        <v>-325.0</v>
      </c>
      <c r="F44" s="1">
        <v>-298.0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89</v>
      </c>
      <c r="B45" s="1">
        <v>19.0</v>
      </c>
      <c r="C45" s="1">
        <v>21.0</v>
      </c>
      <c r="D45" s="1">
        <v>21.0</v>
      </c>
      <c r="E45" s="1">
        <v>35.0</v>
      </c>
      <c r="F45" s="1">
        <v>62.0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90</v>
      </c>
      <c r="B46" s="1">
        <v>0.0</v>
      </c>
      <c r="C46" s="1">
        <v>3.0</v>
      </c>
      <c r="D46" s="1">
        <v>3.0</v>
      </c>
      <c r="E46" s="1">
        <v>3.0</v>
      </c>
      <c r="F46" s="1">
        <v>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91</v>
      </c>
      <c r="B47" s="1">
        <v>4.0</v>
      </c>
      <c r="C47" s="1">
        <v>5.0</v>
      </c>
      <c r="D47" s="1">
        <v>6.0</v>
      </c>
      <c r="E47" s="1">
        <v>11.0</v>
      </c>
      <c r="F47" s="1">
        <v>12.0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92</v>
      </c>
      <c r="B48" s="1">
        <v>0.0</v>
      </c>
      <c r="C48" s="1">
        <v>77.0</v>
      </c>
      <c r="D48" s="1">
        <v>91.0</v>
      </c>
      <c r="E48" s="1">
        <v>110.0</v>
      </c>
      <c r="F48" s="1">
        <v>140.0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93</v>
      </c>
      <c r="B2" s="1">
        <v>24.0</v>
      </c>
      <c r="C2" s="1">
        <v>7.0</v>
      </c>
      <c r="D2" s="1">
        <v>37.0</v>
      </c>
      <c r="E2" s="1">
        <v>24.0</v>
      </c>
      <c r="F2" s="1">
        <v>36.0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94</v>
      </c>
      <c r="B3" s="1">
        <v>24.0</v>
      </c>
      <c r="C3" s="1">
        <v>7.0</v>
      </c>
      <c r="D3" s="1">
        <v>37.0</v>
      </c>
      <c r="E3" s="1">
        <v>24.0</v>
      </c>
      <c r="F3" s="1">
        <v>36.0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</v>
      </c>
      <c r="B4" s="1">
        <v>32.0</v>
      </c>
      <c r="C4" s="1">
        <v>49.0</v>
      </c>
      <c r="D4" s="1">
        <v>77.0</v>
      </c>
      <c r="E4" s="1">
        <v>106.0</v>
      </c>
      <c r="F4" s="1">
        <v>115.0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</v>
      </c>
      <c r="B5" s="1">
        <v>-7.0</v>
      </c>
      <c r="C5" s="1">
        <v>-42.0</v>
      </c>
      <c r="D5" s="1">
        <v>-40.0</v>
      </c>
      <c r="E5" s="1">
        <v>-81.0</v>
      </c>
      <c r="F5" s="1">
        <v>-78.0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</v>
      </c>
      <c r="B6" s="1">
        <v>7.0</v>
      </c>
      <c r="C6" s="1">
        <v>9.0</v>
      </c>
      <c r="D6" s="1">
        <v>17.0</v>
      </c>
      <c r="E6" s="1">
        <v>30.0</v>
      </c>
      <c r="F6" s="1">
        <v>35.0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</v>
      </c>
      <c r="B7" s="1">
        <v>7.0</v>
      </c>
      <c r="C7" s="1">
        <v>9.0</v>
      </c>
      <c r="D7" s="1">
        <v>17.0</v>
      </c>
      <c r="E7" s="1">
        <v>30.0</v>
      </c>
      <c r="F7" s="1">
        <v>35.0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</v>
      </c>
      <c r="B8" s="1">
        <v>-15.0</v>
      </c>
      <c r="C8" s="1">
        <v>-52.0</v>
      </c>
      <c r="D8" s="1">
        <v>-58.0</v>
      </c>
      <c r="E8" s="1">
        <v>-111.0</v>
      </c>
      <c r="F8" s="1">
        <v>-114.0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</v>
      </c>
      <c r="B9" s="1">
        <v>68.0</v>
      </c>
      <c r="C9" s="1">
        <v>10.0</v>
      </c>
      <c r="D9" s="1">
        <v>49.0</v>
      </c>
      <c r="E9" s="1">
        <v>1.0</v>
      </c>
      <c r="F9" s="1">
        <v>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</v>
      </c>
      <c r="B10" s="1">
        <v>68.0</v>
      </c>
      <c r="C10" s="1">
        <v>10.0</v>
      </c>
      <c r="D10" s="1">
        <v>49.0</v>
      </c>
      <c r="E10" s="1">
        <v>1.0</v>
      </c>
      <c r="F10" s="1">
        <v>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</v>
      </c>
      <c r="B11" s="1">
        <v>38.0</v>
      </c>
      <c r="C11" s="1">
        <v>12.0</v>
      </c>
      <c r="D11" s="1">
        <v>-24.0</v>
      </c>
      <c r="E11" s="1">
        <v>1.0</v>
      </c>
      <c r="F11" s="1">
        <v>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103</v>
      </c>
      <c r="B12" s="1">
        <v>-14.0</v>
      </c>
      <c r="C12" s="1">
        <v>-51.0</v>
      </c>
      <c r="D12" s="1">
        <v>-57.0</v>
      </c>
      <c r="E12" s="1">
        <v>-108.0</v>
      </c>
      <c r="F12" s="1">
        <v>-102.0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</v>
      </c>
      <c r="B13" s="1">
        <v>-14.0</v>
      </c>
      <c r="C13" s="1">
        <v>-51.0</v>
      </c>
      <c r="D13" s="1">
        <v>-57.0</v>
      </c>
      <c r="E13" s="1">
        <v>-108.0</v>
      </c>
      <c r="F13" s="1">
        <v>-102.0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</v>
      </c>
      <c r="B14" s="1">
        <v>0.0</v>
      </c>
      <c r="C14" s="1">
        <v>0.0</v>
      </c>
      <c r="D14" s="1">
        <v>29.0</v>
      </c>
      <c r="E14" s="1">
        <v>5.0</v>
      </c>
      <c r="F14" s="1">
        <v>13.0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106</v>
      </c>
      <c r="B15" s="1">
        <v>-14.0</v>
      </c>
      <c r="C15" s="1">
        <v>-51.0</v>
      </c>
      <c r="D15" s="1">
        <v>-58.0</v>
      </c>
      <c r="E15" s="1">
        <v>-108.0</v>
      </c>
      <c r="F15" s="1">
        <v>-102.0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</v>
      </c>
      <c r="B16" s="1">
        <v>-14.0</v>
      </c>
      <c r="C16" s="1">
        <v>-51.0</v>
      </c>
      <c r="D16" s="1">
        <v>-58.0</v>
      </c>
      <c r="E16" s="1">
        <v>-108.0</v>
      </c>
      <c r="F16" s="1">
        <v>-102.0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108</v>
      </c>
      <c r="B17" s="1">
        <v>-14.0</v>
      </c>
      <c r="C17" s="1">
        <v>-51.0</v>
      </c>
      <c r="D17" s="1">
        <v>-58.0</v>
      </c>
      <c r="E17" s="1">
        <v>-108.0</v>
      </c>
      <c r="F17" s="1">
        <v>-102.0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</v>
      </c>
      <c r="B18" s="1">
        <v>-14.0</v>
      </c>
      <c r="C18" s="1">
        <v>-51.0</v>
      </c>
      <c r="D18" s="1">
        <v>-58.0</v>
      </c>
      <c r="E18" s="1">
        <v>-108.0</v>
      </c>
      <c r="F18" s="1">
        <v>-102.0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</v>
      </c>
      <c r="B19" s="1">
        <v>-14.0</v>
      </c>
      <c r="C19" s="1">
        <v>-51.0</v>
      </c>
      <c r="D19" s="1">
        <v>-58.0</v>
      </c>
      <c r="E19" s="1">
        <v>-108.0</v>
      </c>
      <c r="F19" s="1">
        <v>-102.0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112</v>
      </c>
      <c r="B21" s="1" t="s">
        <v>113</v>
      </c>
      <c r="C21" s="1" t="s">
        <v>114</v>
      </c>
      <c r="D21" s="1" t="s">
        <v>115</v>
      </c>
      <c r="E21" s="1" t="s">
        <v>116</v>
      </c>
      <c r="F21" s="1" t="s">
        <v>117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1" t="s">
        <v>113</v>
      </c>
      <c r="C22" s="1" t="s">
        <v>114</v>
      </c>
      <c r="D22" s="1" t="s">
        <v>115</v>
      </c>
      <c r="E22" s="1" t="s">
        <v>116</v>
      </c>
      <c r="F22" s="1" t="s">
        <v>117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>
        <v>8.0</v>
      </c>
      <c r="C23" s="1">
        <v>11.0</v>
      </c>
      <c r="D23" s="1">
        <v>62.0</v>
      </c>
      <c r="E23" s="1">
        <v>87.0</v>
      </c>
      <c r="F23" s="1">
        <v>94.0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</v>
      </c>
      <c r="B24" s="1" t="s">
        <v>113</v>
      </c>
      <c r="C24" s="1" t="s">
        <v>114</v>
      </c>
      <c r="D24" s="1" t="s">
        <v>115</v>
      </c>
      <c r="E24" s="1" t="s">
        <v>116</v>
      </c>
      <c r="F24" s="1" t="s">
        <v>117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</v>
      </c>
      <c r="B25" s="1" t="s">
        <v>113</v>
      </c>
      <c r="C25" s="1" t="s">
        <v>114</v>
      </c>
      <c r="D25" s="1" t="s">
        <v>115</v>
      </c>
      <c r="E25" s="1" t="s">
        <v>116</v>
      </c>
      <c r="F25" s="1" t="s">
        <v>117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122</v>
      </c>
      <c r="B26" s="1">
        <v>8.0</v>
      </c>
      <c r="C26" s="1">
        <v>11.0</v>
      </c>
      <c r="D26" s="1">
        <v>62.0</v>
      </c>
      <c r="E26" s="1">
        <v>87.0</v>
      </c>
      <c r="F26" s="1">
        <v>94.0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123</v>
      </c>
      <c r="B27" s="1" t="s">
        <v>124</v>
      </c>
      <c r="C27" s="1" t="s">
        <v>125</v>
      </c>
      <c r="D27" s="1" t="s">
        <v>126</v>
      </c>
      <c r="E27" s="1" t="s">
        <v>127</v>
      </c>
      <c r="F27" s="1" t="s">
        <v>128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 t="s">
        <v>124</v>
      </c>
      <c r="C28" s="1" t="s">
        <v>125</v>
      </c>
      <c r="D28" s="1" t="s">
        <v>126</v>
      </c>
      <c r="E28" s="1" t="s">
        <v>127</v>
      </c>
      <c r="F28" s="1" t="s">
        <v>128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130</v>
      </c>
      <c r="B30" s="1">
        <v>-14.0</v>
      </c>
      <c r="C30" s="1">
        <v>-51.0</v>
      </c>
      <c r="D30" s="1">
        <v>-57.0</v>
      </c>
      <c r="E30" s="1">
        <v>-109.0</v>
      </c>
      <c r="F30" s="1">
        <v>-112.0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131</v>
      </c>
      <c r="B31" s="1">
        <v>-15.0</v>
      </c>
      <c r="C31" s="1">
        <v>-52.0</v>
      </c>
      <c r="D31" s="1">
        <v>-58.0</v>
      </c>
      <c r="E31" s="1">
        <v>-111.0</v>
      </c>
      <c r="F31" s="1">
        <v>-114.0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132</v>
      </c>
      <c r="B32" s="1">
        <v>-15.0</v>
      </c>
      <c r="C32" s="1">
        <v>-52.0</v>
      </c>
      <c r="D32" s="1">
        <v>-58.0</v>
      </c>
      <c r="E32" s="1">
        <v>-111.0</v>
      </c>
      <c r="F32" s="1">
        <v>-114.0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133</v>
      </c>
      <c r="B33" s="1">
        <v>-12.0</v>
      </c>
      <c r="C33" s="1">
        <v>-48.0</v>
      </c>
      <c r="D33" s="1">
        <v>-54.0</v>
      </c>
      <c r="E33" s="1">
        <v>-105.0</v>
      </c>
      <c r="F33" s="1">
        <v>-104.0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134</v>
      </c>
      <c r="B34" s="1">
        <v>0.0</v>
      </c>
      <c r="C34" s="1">
        <v>0.0</v>
      </c>
      <c r="D34" s="1">
        <v>37.0</v>
      </c>
      <c r="E34" s="1">
        <v>24.0</v>
      </c>
      <c r="F34" s="1">
        <v>36.0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135</v>
      </c>
      <c r="B35" s="1">
        <v>0.0</v>
      </c>
      <c r="C35" s="1">
        <v>0.0</v>
      </c>
      <c r="D35" s="1" t="s">
        <v>136</v>
      </c>
      <c r="E35" s="1" t="s">
        <v>137</v>
      </c>
      <c r="F35" s="1" t="s">
        <v>138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139</v>
      </c>
      <c r="B36" s="1">
        <v>-8.0</v>
      </c>
      <c r="C36" s="1">
        <v>-32.0</v>
      </c>
      <c r="D36" s="1">
        <v>-36.0</v>
      </c>
      <c r="E36" s="1">
        <v>-67.0</v>
      </c>
      <c r="F36" s="1">
        <v>-63.0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141</v>
      </c>
      <c r="B38" s="1">
        <v>7.0</v>
      </c>
      <c r="C38" s="1">
        <v>9.0</v>
      </c>
      <c r="D38" s="1">
        <v>17.0</v>
      </c>
      <c r="E38" s="1">
        <v>30.0</v>
      </c>
      <c r="F38" s="1">
        <v>35.0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142</v>
      </c>
      <c r="B39" s="1">
        <v>32.0</v>
      </c>
      <c r="C39" s="1">
        <v>49.0</v>
      </c>
      <c r="D39" s="1">
        <v>77.0</v>
      </c>
      <c r="E39" s="1">
        <v>106.0</v>
      </c>
      <c r="F39" s="1">
        <v>115.0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143</v>
      </c>
      <c r="B40" s="1">
        <v>2.0</v>
      </c>
      <c r="C40" s="1">
        <v>2.0</v>
      </c>
      <c r="D40" s="1">
        <v>2.0</v>
      </c>
      <c r="E40" s="1">
        <v>4.0</v>
      </c>
      <c r="F40" s="1">
        <v>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144</v>
      </c>
      <c r="B41" s="1">
        <v>81.0</v>
      </c>
      <c r="C41" s="1">
        <v>1.0</v>
      </c>
      <c r="D41" s="1">
        <v>4.0</v>
      </c>
      <c r="E41" s="1">
        <v>6.0</v>
      </c>
      <c r="F41" s="1">
        <v>10.0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145</v>
      </c>
      <c r="B42" s="1">
        <v>87.0</v>
      </c>
      <c r="C42" s="1">
        <v>76.0</v>
      </c>
      <c r="D42" s="1">
        <v>3.0</v>
      </c>
      <c r="E42" s="1">
        <v>7.0</v>
      </c>
      <c r="F42" s="1">
        <v>9.0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146</v>
      </c>
      <c r="B43" s="1">
        <v>1.0</v>
      </c>
      <c r="C43" s="1">
        <v>1.0</v>
      </c>
      <c r="D43" s="1">
        <v>7.0</v>
      </c>
      <c r="E43" s="1">
        <v>14.0</v>
      </c>
      <c r="F43" s="1">
        <v>19.0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0.0</v>
      </c>
      <c r="C3" s="1" t="s">
        <v>149</v>
      </c>
      <c r="D3" s="1" t="s">
        <v>150</v>
      </c>
      <c r="E3" s="1" t="s">
        <v>151</v>
      </c>
      <c r="F3" s="1" t="s">
        <v>152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153</v>
      </c>
      <c r="B4" s="1">
        <v>0.0</v>
      </c>
      <c r="C4" s="1" t="s">
        <v>154</v>
      </c>
      <c r="D4" s="1" t="s">
        <v>155</v>
      </c>
      <c r="E4" s="1" t="s">
        <v>156</v>
      </c>
      <c r="F4" s="1" t="s">
        <v>157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158</v>
      </c>
      <c r="B5" s="1">
        <v>0.0</v>
      </c>
      <c r="C5" s="1" t="s">
        <v>159</v>
      </c>
      <c r="D5" s="1" t="s">
        <v>160</v>
      </c>
      <c r="E5" s="1" t="s">
        <v>161</v>
      </c>
      <c r="F5" s="1" t="s">
        <v>162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163</v>
      </c>
      <c r="B6" s="1">
        <v>0.0</v>
      </c>
      <c r="C6" s="1" t="s">
        <v>164</v>
      </c>
      <c r="D6" s="1" t="s">
        <v>160</v>
      </c>
      <c r="E6" s="1" t="s">
        <v>161</v>
      </c>
      <c r="F6" s="1" t="s">
        <v>162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166</v>
      </c>
      <c r="B8" s="1" t="s">
        <v>167</v>
      </c>
      <c r="C8" s="1" t="s">
        <v>168</v>
      </c>
      <c r="D8" s="1" t="s">
        <v>169</v>
      </c>
      <c r="E8" s="1" t="s">
        <v>170</v>
      </c>
      <c r="F8" s="1" t="s">
        <v>171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172</v>
      </c>
      <c r="B9" s="1" t="s">
        <v>173</v>
      </c>
      <c r="C9" s="1" t="s">
        <v>174</v>
      </c>
      <c r="D9" s="1" t="s">
        <v>175</v>
      </c>
      <c r="E9" s="1" t="s">
        <v>176</v>
      </c>
      <c r="F9" s="1" t="s">
        <v>177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178</v>
      </c>
      <c r="B10" s="1" t="s">
        <v>179</v>
      </c>
      <c r="C10" s="1" t="s">
        <v>180</v>
      </c>
      <c r="D10" s="1" t="s">
        <v>181</v>
      </c>
      <c r="E10" s="1" t="s">
        <v>182</v>
      </c>
      <c r="F10" s="1" t="s">
        <v>183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184</v>
      </c>
      <c r="B11" s="1" t="s">
        <v>185</v>
      </c>
      <c r="C11" s="1" t="s">
        <v>186</v>
      </c>
      <c r="D11" s="1" t="s">
        <v>187</v>
      </c>
      <c r="E11" s="1" t="s">
        <v>188</v>
      </c>
      <c r="F11" s="1" t="s">
        <v>189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190</v>
      </c>
      <c r="B12" s="1" t="s">
        <v>185</v>
      </c>
      <c r="C12" s="1" t="s">
        <v>186</v>
      </c>
      <c r="D12" s="1" t="s">
        <v>187</v>
      </c>
      <c r="E12" s="1" t="s">
        <v>188</v>
      </c>
      <c r="F12" s="1" t="s">
        <v>189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191</v>
      </c>
      <c r="B13" s="1" t="s">
        <v>192</v>
      </c>
      <c r="C13" s="1" t="s">
        <v>193</v>
      </c>
      <c r="D13" s="1" t="s">
        <v>194</v>
      </c>
      <c r="E13" s="1" t="s">
        <v>195</v>
      </c>
      <c r="F13" s="1" t="s">
        <v>196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197</v>
      </c>
      <c r="B14" s="1" t="s">
        <v>192</v>
      </c>
      <c r="C14" s="1" t="s">
        <v>193</v>
      </c>
      <c r="D14" s="1" t="s">
        <v>194</v>
      </c>
      <c r="E14" s="1" t="s">
        <v>195</v>
      </c>
      <c r="F14" s="1" t="s">
        <v>196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198</v>
      </c>
      <c r="B15" s="1" t="s">
        <v>192</v>
      </c>
      <c r="C15" s="1" t="s">
        <v>193</v>
      </c>
      <c r="D15" s="1" t="s">
        <v>194</v>
      </c>
      <c r="E15" s="1" t="s">
        <v>195</v>
      </c>
      <c r="F15" s="1" t="s">
        <v>196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199</v>
      </c>
      <c r="B16" s="1" t="s">
        <v>200</v>
      </c>
      <c r="C16" s="1" t="s">
        <v>201</v>
      </c>
      <c r="D16" s="1" t="s">
        <v>202</v>
      </c>
      <c r="E16" s="1" t="s">
        <v>203</v>
      </c>
      <c r="F16" s="1" t="s">
        <v>204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205</v>
      </c>
      <c r="B17" s="1">
        <v>0.0</v>
      </c>
      <c r="C17" s="1" t="s">
        <v>206</v>
      </c>
      <c r="D17" s="1" t="s">
        <v>207</v>
      </c>
      <c r="E17" s="1" t="s">
        <v>208</v>
      </c>
      <c r="F17" s="1" t="s">
        <v>209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210</v>
      </c>
      <c r="B18" s="1">
        <v>0.0</v>
      </c>
      <c r="C18" s="1" t="s">
        <v>206</v>
      </c>
      <c r="D18" s="1" t="s">
        <v>207</v>
      </c>
      <c r="E18" s="1" t="s">
        <v>208</v>
      </c>
      <c r="F18" s="1" t="s">
        <v>209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211</v>
      </c>
      <c r="B20" s="1">
        <v>0.0</v>
      </c>
      <c r="C20" s="1" t="s">
        <v>212</v>
      </c>
      <c r="D20" s="1" t="s">
        <v>213</v>
      </c>
      <c r="E20" s="1" t="s">
        <v>214</v>
      </c>
      <c r="F20" s="1" t="s">
        <v>215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216</v>
      </c>
      <c r="B21" s="1">
        <v>0.0</v>
      </c>
      <c r="C21" s="1" t="s">
        <v>217</v>
      </c>
      <c r="D21" s="1" t="s">
        <v>218</v>
      </c>
      <c r="E21" s="1" t="s">
        <v>219</v>
      </c>
      <c r="F21" s="1" t="s">
        <v>217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220</v>
      </c>
      <c r="B22" s="1">
        <v>0.0</v>
      </c>
      <c r="C22" s="1">
        <v>0.0</v>
      </c>
      <c r="D22" s="1" t="s">
        <v>221</v>
      </c>
      <c r="E22" s="1" t="s">
        <v>222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224</v>
      </c>
      <c r="B24" s="1" t="s">
        <v>225</v>
      </c>
      <c r="C24" s="1" t="s">
        <v>226</v>
      </c>
      <c r="D24" s="1" t="s">
        <v>227</v>
      </c>
      <c r="E24" s="1" t="s">
        <v>228</v>
      </c>
      <c r="F24" s="1" t="s">
        <v>229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230</v>
      </c>
      <c r="B25" s="1" t="s">
        <v>231</v>
      </c>
      <c r="C25" s="1" t="s">
        <v>232</v>
      </c>
      <c r="D25" s="1" t="s">
        <v>233</v>
      </c>
      <c r="E25" s="1" t="s">
        <v>234</v>
      </c>
      <c r="F25" s="1" t="s">
        <v>235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236</v>
      </c>
      <c r="B26" s="1" t="s">
        <v>237</v>
      </c>
      <c r="C26" s="1" t="s">
        <v>238</v>
      </c>
      <c r="D26" s="1" t="s">
        <v>239</v>
      </c>
      <c r="E26" s="1" t="s">
        <v>240</v>
      </c>
      <c r="F26" s="1" t="s">
        <v>241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242</v>
      </c>
      <c r="B27" s="1">
        <v>0.0</v>
      </c>
      <c r="C27" s="1">
        <v>0.0</v>
      </c>
      <c r="D27" s="1" t="s">
        <v>243</v>
      </c>
      <c r="E27" s="1" t="s">
        <v>244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245</v>
      </c>
      <c r="B28" s="1">
        <v>0.0</v>
      </c>
      <c r="C28" s="1" t="s">
        <v>246</v>
      </c>
      <c r="D28" s="1" t="s">
        <v>247</v>
      </c>
      <c r="E28" s="1" t="s">
        <v>248</v>
      </c>
      <c r="F28" s="1" t="s">
        <v>249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251</v>
      </c>
      <c r="B30" s="1" t="s">
        <v>252</v>
      </c>
      <c r="C30" s="1" t="s">
        <v>253</v>
      </c>
      <c r="D30" s="1" t="s">
        <v>254</v>
      </c>
      <c r="E30" s="1" t="s">
        <v>255</v>
      </c>
      <c r="F30" s="1" t="s">
        <v>256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257</v>
      </c>
      <c r="B31" s="1" t="s">
        <v>258</v>
      </c>
      <c r="C31" s="1" t="s">
        <v>259</v>
      </c>
      <c r="D31" s="1" t="s">
        <v>260</v>
      </c>
      <c r="E31" s="1" t="s">
        <v>261</v>
      </c>
      <c r="F31" s="1" t="s">
        <v>262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263</v>
      </c>
      <c r="B32" s="1" t="s">
        <v>264</v>
      </c>
      <c r="C32" s="1" t="s">
        <v>265</v>
      </c>
      <c r="D32" s="1">
        <v>0.0</v>
      </c>
      <c r="E32" s="1" t="s">
        <v>266</v>
      </c>
      <c r="F32" s="1" t="s">
        <v>267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268</v>
      </c>
      <c r="B33" s="1" t="s">
        <v>269</v>
      </c>
      <c r="C33" s="1" t="s">
        <v>270</v>
      </c>
      <c r="D33" s="1">
        <v>0.0</v>
      </c>
      <c r="E33" s="1" t="s">
        <v>271</v>
      </c>
      <c r="F33" s="1" t="s">
        <v>272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273</v>
      </c>
      <c r="B34" s="1" t="s">
        <v>274</v>
      </c>
      <c r="C34" s="1" t="s">
        <v>275</v>
      </c>
      <c r="D34" s="1" t="s">
        <v>276</v>
      </c>
      <c r="E34" s="1" t="s">
        <v>277</v>
      </c>
      <c r="F34" s="1" t="s">
        <v>278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279</v>
      </c>
      <c r="B35" s="1" t="s">
        <v>280</v>
      </c>
      <c r="C35" s="1" t="s">
        <v>281</v>
      </c>
      <c r="D35" s="1" t="s">
        <v>282</v>
      </c>
      <c r="E35" s="1" t="s">
        <v>283</v>
      </c>
      <c r="F35" s="1" t="s">
        <v>284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285</v>
      </c>
      <c r="B36" s="1" t="s">
        <v>286</v>
      </c>
      <c r="C36" s="1" t="s">
        <v>287</v>
      </c>
      <c r="D36" s="1" t="s">
        <v>288</v>
      </c>
      <c r="E36" s="1" t="s">
        <v>289</v>
      </c>
      <c r="F36" s="1" t="s">
        <v>290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291</v>
      </c>
      <c r="B37" s="1" t="s">
        <v>292</v>
      </c>
      <c r="C37" s="1" t="s">
        <v>281</v>
      </c>
      <c r="D37" s="1" t="s">
        <v>282</v>
      </c>
      <c r="E37" s="1" t="s">
        <v>293</v>
      </c>
      <c r="F37" s="1" t="s">
        <v>284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294</v>
      </c>
      <c r="B38" s="1" t="s">
        <v>295</v>
      </c>
      <c r="C38" s="1" t="s">
        <v>296</v>
      </c>
      <c r="D38" s="1" t="s">
        <v>297</v>
      </c>
      <c r="E38" s="1" t="s">
        <v>298</v>
      </c>
      <c r="F38" s="1" t="s">
        <v>83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300</v>
      </c>
      <c r="B40" s="1">
        <v>0.0</v>
      </c>
      <c r="C40" s="1" t="s">
        <v>301</v>
      </c>
      <c r="D40" s="1" t="s">
        <v>302</v>
      </c>
      <c r="E40" s="1" t="s">
        <v>303</v>
      </c>
      <c r="F40" s="1" t="s">
        <v>304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305</v>
      </c>
      <c r="B41" s="1">
        <v>0.0</v>
      </c>
      <c r="C41" s="1" t="s">
        <v>306</v>
      </c>
      <c r="D41" s="1" t="s">
        <v>307</v>
      </c>
      <c r="E41" s="1" t="s">
        <v>308</v>
      </c>
      <c r="F41" s="1" t="s">
        <v>309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310</v>
      </c>
      <c r="B42" s="1">
        <v>0.0</v>
      </c>
      <c r="C42" s="1" t="s">
        <v>311</v>
      </c>
      <c r="D42" s="1" t="s">
        <v>312</v>
      </c>
      <c r="E42" s="1" t="s">
        <v>313</v>
      </c>
      <c r="F42" s="1" t="s">
        <v>314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315</v>
      </c>
      <c r="B43" s="1">
        <v>0.0</v>
      </c>
      <c r="C43" s="1" t="s">
        <v>316</v>
      </c>
      <c r="D43" s="1" t="s">
        <v>317</v>
      </c>
      <c r="E43" s="1" t="s">
        <v>318</v>
      </c>
      <c r="F43" s="1" t="s">
        <v>319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320</v>
      </c>
      <c r="B44" s="1">
        <v>0.0</v>
      </c>
      <c r="C44" s="1" t="s">
        <v>316</v>
      </c>
      <c r="D44" s="1" t="s">
        <v>317</v>
      </c>
      <c r="E44" s="1" t="s">
        <v>318</v>
      </c>
      <c r="F44" s="1" t="s">
        <v>319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321</v>
      </c>
      <c r="B45" s="1">
        <v>0.0</v>
      </c>
      <c r="C45" s="1" t="s">
        <v>322</v>
      </c>
      <c r="D45" s="1" t="s">
        <v>323</v>
      </c>
      <c r="E45" s="1" t="s">
        <v>324</v>
      </c>
      <c r="F45" s="1" t="s">
        <v>325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326</v>
      </c>
      <c r="B46" s="1">
        <v>0.0</v>
      </c>
      <c r="C46" s="1" t="s">
        <v>322</v>
      </c>
      <c r="D46" s="1" t="s">
        <v>323</v>
      </c>
      <c r="E46" s="1" t="s">
        <v>324</v>
      </c>
      <c r="F46" s="1" t="s">
        <v>325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327</v>
      </c>
      <c r="B47" s="1">
        <v>0.0</v>
      </c>
      <c r="C47" s="1" t="s">
        <v>322</v>
      </c>
      <c r="D47" s="1" t="s">
        <v>328</v>
      </c>
      <c r="E47" s="1" t="s">
        <v>329</v>
      </c>
      <c r="F47" s="1" t="s">
        <v>330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331</v>
      </c>
      <c r="B48" s="1">
        <v>0.0</v>
      </c>
      <c r="C48" s="1" t="s">
        <v>332</v>
      </c>
      <c r="D48" s="1" t="s">
        <v>333</v>
      </c>
      <c r="E48" s="1" t="s">
        <v>334</v>
      </c>
      <c r="F48" s="1" t="s">
        <v>335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336</v>
      </c>
      <c r="B49" s="1">
        <v>0.0</v>
      </c>
      <c r="C49" s="1">
        <v>0.0</v>
      </c>
      <c r="D49" s="1" t="s">
        <v>337</v>
      </c>
      <c r="E49" s="1" t="s">
        <v>337</v>
      </c>
      <c r="F49" s="1">
        <v>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338</v>
      </c>
      <c r="B50" s="1">
        <v>0.0</v>
      </c>
      <c r="C50" s="1" t="s">
        <v>339</v>
      </c>
      <c r="D50" s="1" t="s">
        <v>340</v>
      </c>
      <c r="E50" s="1" t="s">
        <v>341</v>
      </c>
      <c r="F50" s="1" t="s">
        <v>342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343</v>
      </c>
      <c r="B51" s="1">
        <v>0.0</v>
      </c>
      <c r="C51" s="1" t="s">
        <v>344</v>
      </c>
      <c r="D51" s="1" t="s">
        <v>345</v>
      </c>
      <c r="E51" s="1" t="s">
        <v>346</v>
      </c>
      <c r="F51" s="1" t="s">
        <v>347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348</v>
      </c>
      <c r="B52" s="1">
        <v>0.0</v>
      </c>
      <c r="C52" s="1" t="s">
        <v>349</v>
      </c>
      <c r="D52" s="1" t="s">
        <v>350</v>
      </c>
      <c r="E52" s="1" t="s">
        <v>351</v>
      </c>
      <c r="F52" s="1" t="s">
        <v>352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353</v>
      </c>
      <c r="B53" s="1">
        <v>0.0</v>
      </c>
      <c r="C53" s="1" t="s">
        <v>349</v>
      </c>
      <c r="D53" s="1" t="s">
        <v>350</v>
      </c>
      <c r="E53" s="1" t="s">
        <v>351</v>
      </c>
      <c r="F53" s="1" t="s">
        <v>352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354</v>
      </c>
      <c r="B54" s="1">
        <v>0.0</v>
      </c>
      <c r="C54" s="1" t="s">
        <v>355</v>
      </c>
      <c r="D54" s="1" t="s">
        <v>356</v>
      </c>
      <c r="E54" s="1" t="s">
        <v>357</v>
      </c>
      <c r="F54" s="1" t="s">
        <v>358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359</v>
      </c>
      <c r="B55" s="1">
        <v>0.0</v>
      </c>
      <c r="C55" s="1" t="s">
        <v>360</v>
      </c>
      <c r="D55" s="1" t="s">
        <v>361</v>
      </c>
      <c r="E55" s="1" t="s">
        <v>362</v>
      </c>
      <c r="F55" s="1" t="s">
        <v>363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364</v>
      </c>
      <c r="B56" s="1">
        <v>0.0</v>
      </c>
      <c r="C56" s="1">
        <v>0.0</v>
      </c>
      <c r="D56" s="1" t="s">
        <v>365</v>
      </c>
      <c r="E56" s="1" t="s">
        <v>366</v>
      </c>
      <c r="F56" s="1" t="s">
        <v>367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368</v>
      </c>
      <c r="B57" s="1">
        <v>0.0</v>
      </c>
      <c r="C57" s="1">
        <v>0.0</v>
      </c>
      <c r="D57" s="1" t="s">
        <v>365</v>
      </c>
      <c r="E57" s="1" t="s">
        <v>366</v>
      </c>
      <c r="F57" s="1" t="s">
        <v>367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369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370</v>
      </c>
      <c r="B59" s="1">
        <v>0.0</v>
      </c>
      <c r="C59" s="1">
        <v>0.0</v>
      </c>
      <c r="D59" s="1" t="s">
        <v>371</v>
      </c>
      <c r="E59" s="1" t="s">
        <v>372</v>
      </c>
      <c r="F59" s="1" t="s">
        <v>373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374</v>
      </c>
      <c r="B60" s="1">
        <v>0.0</v>
      </c>
      <c r="C60" s="1">
        <v>0.0</v>
      </c>
      <c r="D60" s="1" t="s">
        <v>375</v>
      </c>
      <c r="E60" s="1" t="s">
        <v>376</v>
      </c>
      <c r="F60" s="1" t="s">
        <v>377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378</v>
      </c>
      <c r="B61" s="1">
        <v>0.0</v>
      </c>
      <c r="C61" s="1">
        <v>0.0</v>
      </c>
      <c r="D61" s="1" t="s">
        <v>379</v>
      </c>
      <c r="E61" s="1" t="s">
        <v>380</v>
      </c>
      <c r="F61" s="1" t="s">
        <v>381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382</v>
      </c>
      <c r="B62" s="1">
        <v>0.0</v>
      </c>
      <c r="C62" s="1">
        <v>0.0</v>
      </c>
      <c r="D62" s="1" t="s">
        <v>383</v>
      </c>
      <c r="E62" s="1" t="s">
        <v>384</v>
      </c>
      <c r="F62" s="1" t="s">
        <v>385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386</v>
      </c>
      <c r="B63" s="1">
        <v>0.0</v>
      </c>
      <c r="C63" s="1">
        <v>0.0</v>
      </c>
      <c r="D63" s="1" t="s">
        <v>383</v>
      </c>
      <c r="E63" s="1" t="s">
        <v>384</v>
      </c>
      <c r="F63" s="1" t="s">
        <v>385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387</v>
      </c>
      <c r="B64" s="1">
        <v>0.0</v>
      </c>
      <c r="C64" s="1">
        <v>0.0</v>
      </c>
      <c r="D64" s="1" t="s">
        <v>388</v>
      </c>
      <c r="E64" s="1" t="s">
        <v>389</v>
      </c>
      <c r="F64" s="1" t="s">
        <v>390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391</v>
      </c>
      <c r="B65" s="1">
        <v>0.0</v>
      </c>
      <c r="C65" s="1">
        <v>0.0</v>
      </c>
      <c r="D65" s="1" t="s">
        <v>388</v>
      </c>
      <c r="E65" s="1" t="s">
        <v>389</v>
      </c>
      <c r="F65" s="1" t="s">
        <v>390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392</v>
      </c>
      <c r="B66" s="1">
        <v>0.0</v>
      </c>
      <c r="C66" s="1">
        <v>0.0</v>
      </c>
      <c r="D66" s="1" t="s">
        <v>393</v>
      </c>
      <c r="E66" s="1" t="s">
        <v>394</v>
      </c>
      <c r="F66" s="1" t="s">
        <v>395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396</v>
      </c>
      <c r="B67" s="1">
        <v>0.0</v>
      </c>
      <c r="C67" s="1">
        <v>0.0</v>
      </c>
      <c r="D67" s="1" t="s">
        <v>397</v>
      </c>
      <c r="E67" s="1">
        <v>-13.0</v>
      </c>
      <c r="F67" s="1" t="s">
        <v>398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399</v>
      </c>
      <c r="B68" s="1">
        <v>0.0</v>
      </c>
      <c r="C68" s="1">
        <v>0.0</v>
      </c>
      <c r="D68" s="1">
        <v>0.0</v>
      </c>
      <c r="E68" s="1" t="s">
        <v>337</v>
      </c>
      <c r="F68" s="1">
        <v>0.0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400</v>
      </c>
      <c r="B69" s="1">
        <v>0.0</v>
      </c>
      <c r="C69" s="1">
        <v>0.0</v>
      </c>
      <c r="D69" s="1" t="s">
        <v>401</v>
      </c>
      <c r="E69" s="1" t="s">
        <v>402</v>
      </c>
      <c r="F69" s="1" t="s">
        <v>403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404</v>
      </c>
      <c r="B70" s="1">
        <v>0.0</v>
      </c>
      <c r="C70" s="1">
        <v>0.0</v>
      </c>
      <c r="D70" s="1" t="s">
        <v>405</v>
      </c>
      <c r="E70" s="1" t="s">
        <v>406</v>
      </c>
      <c r="F70" s="1" t="s">
        <v>150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407</v>
      </c>
      <c r="B71" s="1">
        <v>0.0</v>
      </c>
      <c r="C71" s="1">
        <v>0.0</v>
      </c>
      <c r="D71" s="1" t="s">
        <v>408</v>
      </c>
      <c r="E71" s="1" t="s">
        <v>409</v>
      </c>
      <c r="F71" s="1" t="s">
        <v>410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411</v>
      </c>
      <c r="B72" s="1">
        <v>0.0</v>
      </c>
      <c r="C72" s="1">
        <v>0.0</v>
      </c>
      <c r="D72" s="1" t="s">
        <v>408</v>
      </c>
      <c r="E72" s="1" t="s">
        <v>409</v>
      </c>
      <c r="F72" s="1" t="s">
        <v>410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412</v>
      </c>
      <c r="B73" s="1">
        <v>0.0</v>
      </c>
      <c r="C73" s="1">
        <v>0.0</v>
      </c>
      <c r="D73" s="1" t="s">
        <v>413</v>
      </c>
      <c r="E73" s="1" t="s">
        <v>414</v>
      </c>
      <c r="F73" s="1" t="s">
        <v>415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416</v>
      </c>
      <c r="B74" s="1">
        <v>0.0</v>
      </c>
      <c r="C74" s="1">
        <v>0.0</v>
      </c>
      <c r="D74" s="1" t="s">
        <v>417</v>
      </c>
      <c r="E74" s="1" t="s">
        <v>418</v>
      </c>
      <c r="F74" s="1" t="s">
        <v>419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420</v>
      </c>
      <c r="B75" s="1">
        <v>0.0</v>
      </c>
      <c r="C75" s="1">
        <v>0.0</v>
      </c>
      <c r="D75" s="1">
        <v>0.0</v>
      </c>
      <c r="E75" s="1" t="s">
        <v>421</v>
      </c>
      <c r="F75" s="1" t="s">
        <v>422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423</v>
      </c>
      <c r="B76" s="1">
        <v>0.0</v>
      </c>
      <c r="C76" s="1">
        <v>0.0</v>
      </c>
      <c r="D76" s="1">
        <v>0.0</v>
      </c>
      <c r="E76" s="1" t="s">
        <v>421</v>
      </c>
      <c r="F76" s="1" t="s">
        <v>422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424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425</v>
      </c>
      <c r="B78" s="1">
        <v>0.0</v>
      </c>
      <c r="C78" s="1">
        <v>0.0</v>
      </c>
      <c r="D78" s="1">
        <v>0.0</v>
      </c>
      <c r="E78" s="1" t="s">
        <v>426</v>
      </c>
      <c r="F78" s="1" t="s">
        <v>427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428</v>
      </c>
      <c r="B79" s="1">
        <v>0.0</v>
      </c>
      <c r="C79" s="1">
        <v>0.0</v>
      </c>
      <c r="D79" s="1">
        <v>0.0</v>
      </c>
      <c r="E79" s="1" t="s">
        <v>429</v>
      </c>
      <c r="F79" s="1" t="s">
        <v>430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431</v>
      </c>
      <c r="B80" s="1">
        <v>0.0</v>
      </c>
      <c r="C80" s="1">
        <v>0.0</v>
      </c>
      <c r="D80" s="1">
        <v>0.0</v>
      </c>
      <c r="E80" s="1" t="s">
        <v>432</v>
      </c>
      <c r="F80" s="1" t="s">
        <v>433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434</v>
      </c>
      <c r="B81" s="1">
        <v>0.0</v>
      </c>
      <c r="C81" s="1">
        <v>0.0</v>
      </c>
      <c r="D81" s="1">
        <v>0.0</v>
      </c>
      <c r="E81" s="1" t="s">
        <v>435</v>
      </c>
      <c r="F81" s="1" t="s">
        <v>436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437</v>
      </c>
      <c r="B82" s="1">
        <v>0.0</v>
      </c>
      <c r="C82" s="1">
        <v>0.0</v>
      </c>
      <c r="D82" s="1">
        <v>0.0</v>
      </c>
      <c r="E82" s="1" t="s">
        <v>435</v>
      </c>
      <c r="F82" s="1" t="s">
        <v>436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438</v>
      </c>
      <c r="B83" s="1">
        <v>0.0</v>
      </c>
      <c r="C83" s="1">
        <v>0.0</v>
      </c>
      <c r="D83" s="1">
        <v>0.0</v>
      </c>
      <c r="E83" s="1" t="s">
        <v>439</v>
      </c>
      <c r="F83" s="1" t="s">
        <v>440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441</v>
      </c>
      <c r="B84" s="1">
        <v>0.0</v>
      </c>
      <c r="C84" s="1">
        <v>0.0</v>
      </c>
      <c r="D84" s="1">
        <v>0.0</v>
      </c>
      <c r="E84" s="1" t="s">
        <v>439</v>
      </c>
      <c r="F84" s="1" t="s">
        <v>440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442</v>
      </c>
      <c r="B85" s="1">
        <v>0.0</v>
      </c>
      <c r="C85" s="1">
        <v>0.0</v>
      </c>
      <c r="D85" s="1">
        <v>0.0</v>
      </c>
      <c r="E85" s="1" t="s">
        <v>443</v>
      </c>
      <c r="F85" s="1" t="s">
        <v>444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445</v>
      </c>
      <c r="B86" s="1">
        <v>0.0</v>
      </c>
      <c r="C86" s="1">
        <v>0.0</v>
      </c>
      <c r="D86" s="1">
        <v>0.0</v>
      </c>
      <c r="E86" s="1" t="s">
        <v>446</v>
      </c>
      <c r="F86" s="1" t="s">
        <v>447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448</v>
      </c>
      <c r="B87" s="1">
        <v>0.0</v>
      </c>
      <c r="C87" s="1">
        <v>0.0</v>
      </c>
      <c r="D87" s="1">
        <v>0.0</v>
      </c>
      <c r="E87" s="1" t="s">
        <v>449</v>
      </c>
      <c r="F87" s="1" t="s">
        <v>450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451</v>
      </c>
      <c r="B88" s="1">
        <v>0.0</v>
      </c>
      <c r="C88" s="1">
        <v>0.0</v>
      </c>
      <c r="D88" s="1">
        <v>0.0</v>
      </c>
      <c r="E88" s="1" t="s">
        <v>452</v>
      </c>
      <c r="F88" s="1" t="s">
        <v>414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453</v>
      </c>
      <c r="B89" s="1">
        <v>0.0</v>
      </c>
      <c r="C89" s="1">
        <v>0.0</v>
      </c>
      <c r="D89" s="1">
        <v>0.0</v>
      </c>
      <c r="E89" s="1" t="s">
        <v>454</v>
      </c>
      <c r="F89" s="1" t="s">
        <v>455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456</v>
      </c>
      <c r="B90" s="1">
        <v>0.0</v>
      </c>
      <c r="C90" s="1">
        <v>0.0</v>
      </c>
      <c r="D90" s="1">
        <v>0.0</v>
      </c>
      <c r="E90" s="1" t="s">
        <v>454</v>
      </c>
      <c r="F90" s="1" t="s">
        <v>455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457</v>
      </c>
      <c r="B91" s="1">
        <v>0.0</v>
      </c>
      <c r="C91" s="1">
        <v>0.0</v>
      </c>
      <c r="D91" s="1">
        <v>0.0</v>
      </c>
      <c r="E91" s="1" t="s">
        <v>458</v>
      </c>
      <c r="F91" s="1" t="s">
        <v>459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460</v>
      </c>
      <c r="B92" s="1">
        <v>0.0</v>
      </c>
      <c r="C92" s="1">
        <v>0.0</v>
      </c>
      <c r="D92" s="1">
        <v>0.0</v>
      </c>
      <c r="E92" s="1" t="s">
        <v>461</v>
      </c>
      <c r="F92" s="1" t="s">
        <v>462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463</v>
      </c>
      <c r="B93" s="1">
        <v>0.0</v>
      </c>
      <c r="C93" s="1">
        <v>0.0</v>
      </c>
      <c r="D93" s="1">
        <v>0.0</v>
      </c>
      <c r="E93" s="1">
        <v>0.0</v>
      </c>
      <c r="F93" s="1" t="s">
        <v>464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465</v>
      </c>
      <c r="B94" s="1">
        <v>0.0</v>
      </c>
      <c r="C94" s="1">
        <v>0.0</v>
      </c>
      <c r="D94" s="1">
        <v>0.0</v>
      </c>
      <c r="E94" s="1">
        <v>0.0</v>
      </c>
      <c r="F94" s="1" t="s">
        <v>464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466</v>
      </c>
      <c r="C1" s="1" t="s">
        <v>467</v>
      </c>
      <c r="D1" s="1" t="s">
        <v>468</v>
      </c>
      <c r="E1" s="1" t="s">
        <v>469</v>
      </c>
      <c r="F1" s="1" t="s">
        <v>470</v>
      </c>
      <c r="G1" s="1" t="s">
        <v>471</v>
      </c>
      <c r="H1" s="1" t="s">
        <v>472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473</v>
      </c>
      <c r="B2" s="1" t="s">
        <v>474</v>
      </c>
      <c r="C2" s="1" t="s">
        <v>475</v>
      </c>
      <c r="D2" s="1" t="s">
        <v>476</v>
      </c>
      <c r="E2" s="1" t="s">
        <v>477</v>
      </c>
      <c r="F2" s="1" t="s">
        <v>478</v>
      </c>
      <c r="G2" s="1" t="s">
        <v>478</v>
      </c>
      <c r="H2" s="1" t="s">
        <v>474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479</v>
      </c>
      <c r="B3" s="1" t="s">
        <v>474</v>
      </c>
      <c r="C3" s="1" t="s">
        <v>474</v>
      </c>
      <c r="D3" s="1" t="s">
        <v>480</v>
      </c>
      <c r="E3" s="1" t="s">
        <v>481</v>
      </c>
      <c r="F3" s="1" t="s">
        <v>482</v>
      </c>
      <c r="G3" s="1" t="s">
        <v>483</v>
      </c>
      <c r="H3" s="1" t="s">
        <v>474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484</v>
      </c>
      <c r="B4" s="1" t="s">
        <v>474</v>
      </c>
      <c r="C4" s="1" t="s">
        <v>485</v>
      </c>
      <c r="D4" s="1" t="s">
        <v>486</v>
      </c>
      <c r="E4" s="1" t="s">
        <v>487</v>
      </c>
      <c r="F4" s="1" t="s">
        <v>488</v>
      </c>
      <c r="G4" s="1" t="s">
        <v>489</v>
      </c>
      <c r="H4" s="1" t="s">
        <v>490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479</v>
      </c>
      <c r="B5" s="1" t="s">
        <v>474</v>
      </c>
      <c r="C5" s="1" t="s">
        <v>474</v>
      </c>
      <c r="D5" s="1" t="s">
        <v>491</v>
      </c>
      <c r="E5" s="1" t="s">
        <v>492</v>
      </c>
      <c r="F5" s="1" t="s">
        <v>493</v>
      </c>
      <c r="G5" s="1" t="s">
        <v>494</v>
      </c>
      <c r="H5" s="1" t="s">
        <v>495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496</v>
      </c>
      <c r="B6" s="1" t="s">
        <v>497</v>
      </c>
      <c r="C6" s="1" t="s">
        <v>498</v>
      </c>
      <c r="D6" s="1" t="s">
        <v>499</v>
      </c>
      <c r="E6" s="1" t="s">
        <v>500</v>
      </c>
      <c r="F6" s="1" t="s">
        <v>501</v>
      </c>
      <c r="G6" s="1" t="s">
        <v>502</v>
      </c>
      <c r="H6" s="1" t="s">
        <v>503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504</v>
      </c>
      <c r="B7" s="1" t="s">
        <v>474</v>
      </c>
      <c r="C7" s="1" t="s">
        <v>474</v>
      </c>
      <c r="D7" s="1" t="s">
        <v>474</v>
      </c>
      <c r="E7" s="1" t="s">
        <v>474</v>
      </c>
      <c r="F7" s="1" t="s">
        <v>474</v>
      </c>
      <c r="G7" s="1" t="s">
        <v>474</v>
      </c>
      <c r="H7" s="1" t="s">
        <v>474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505</v>
      </c>
      <c r="B8" s="1" t="s">
        <v>474</v>
      </c>
      <c r="C8" s="1" t="s">
        <v>506</v>
      </c>
      <c r="D8" s="1" t="s">
        <v>507</v>
      </c>
      <c r="E8" s="1" t="s">
        <v>508</v>
      </c>
      <c r="F8" s="1" t="s">
        <v>507</v>
      </c>
      <c r="G8" s="1" t="s">
        <v>509</v>
      </c>
      <c r="H8" s="1" t="s">
        <v>510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511</v>
      </c>
      <c r="B9" s="1" t="s">
        <v>474</v>
      </c>
      <c r="C9" s="1" t="s">
        <v>512</v>
      </c>
      <c r="D9" s="1" t="s">
        <v>513</v>
      </c>
      <c r="E9" s="1" t="s">
        <v>514</v>
      </c>
      <c r="F9" s="1" t="s">
        <v>515</v>
      </c>
      <c r="G9" s="1" t="s">
        <v>516</v>
      </c>
      <c r="H9" s="1" t="s">
        <v>517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518</v>
      </c>
      <c r="B10" s="1" t="s">
        <v>474</v>
      </c>
      <c r="C10" s="1" t="s">
        <v>519</v>
      </c>
      <c r="D10" s="1" t="s">
        <v>520</v>
      </c>
      <c r="E10" s="1" t="s">
        <v>521</v>
      </c>
      <c r="F10" s="1" t="s">
        <v>522</v>
      </c>
      <c r="G10" s="1" t="s">
        <v>517</v>
      </c>
      <c r="H10" s="1" t="s">
        <v>523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524</v>
      </c>
      <c r="B11" s="1" t="s">
        <v>474</v>
      </c>
      <c r="C11" s="1" t="s">
        <v>525</v>
      </c>
      <c r="D11" s="1" t="s">
        <v>526</v>
      </c>
      <c r="E11" s="1" t="s">
        <v>527</v>
      </c>
      <c r="F11" s="1" t="s">
        <v>528</v>
      </c>
      <c r="G11" s="1" t="s">
        <v>529</v>
      </c>
      <c r="H11" s="1" t="s">
        <v>530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531</v>
      </c>
      <c r="B12" s="1" t="s">
        <v>474</v>
      </c>
      <c r="C12" s="1" t="s">
        <v>532</v>
      </c>
      <c r="D12" s="1" t="s">
        <v>533</v>
      </c>
      <c r="E12" s="1" t="s">
        <v>534</v>
      </c>
      <c r="F12" s="1" t="s">
        <v>535</v>
      </c>
      <c r="G12" s="1" t="s">
        <v>536</v>
      </c>
      <c r="H12" s="1" t="s">
        <v>537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538</v>
      </c>
      <c r="B13" s="1" t="s">
        <v>474</v>
      </c>
      <c r="C13" s="1" t="s">
        <v>474</v>
      </c>
      <c r="D13" s="1" t="s">
        <v>474</v>
      </c>
      <c r="E13" s="1" t="s">
        <v>539</v>
      </c>
      <c r="F13" s="1" t="s">
        <v>540</v>
      </c>
      <c r="G13" s="1" t="s">
        <v>503</v>
      </c>
      <c r="H13" s="1" t="s">
        <v>541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542</v>
      </c>
      <c r="B14" s="1" t="s">
        <v>474</v>
      </c>
      <c r="C14" s="1" t="s">
        <v>474</v>
      </c>
      <c r="D14" s="1" t="s">
        <v>474</v>
      </c>
      <c r="E14" s="1" t="s">
        <v>543</v>
      </c>
      <c r="F14" s="1" t="s">
        <v>544</v>
      </c>
      <c r="G14" s="1" t="s">
        <v>545</v>
      </c>
      <c r="H14" s="1" t="s">
        <v>546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547</v>
      </c>
      <c r="B15" s="1" t="s">
        <v>474</v>
      </c>
      <c r="C15" s="1" t="s">
        <v>474</v>
      </c>
      <c r="D15" s="1" t="s">
        <v>474</v>
      </c>
      <c r="E15" s="1" t="s">
        <v>474</v>
      </c>
      <c r="F15" s="1" t="s">
        <v>474</v>
      </c>
      <c r="G15" s="1" t="s">
        <v>474</v>
      </c>
      <c r="H15" s="1" t="s">
        <v>474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548</v>
      </c>
      <c r="B16" s="1" t="s">
        <v>474</v>
      </c>
      <c r="C16" s="1" t="s">
        <v>474</v>
      </c>
      <c r="D16" s="1" t="s">
        <v>474</v>
      </c>
      <c r="E16" s="1" t="s">
        <v>474</v>
      </c>
      <c r="F16" s="1" t="s">
        <v>474</v>
      </c>
      <c r="G16" s="1" t="s">
        <v>474</v>
      </c>
      <c r="H16" s="1" t="s">
        <v>474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549</v>
      </c>
      <c r="B17" s="1" t="s">
        <v>114</v>
      </c>
      <c r="C17" s="1" t="s">
        <v>115</v>
      </c>
      <c r="D17" s="1" t="s">
        <v>116</v>
      </c>
      <c r="E17" s="1" t="s">
        <v>117</v>
      </c>
      <c r="F17" s="1" t="s">
        <v>550</v>
      </c>
      <c r="G17" s="1" t="s">
        <v>551</v>
      </c>
      <c r="H17" s="1" t="s">
        <v>552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553</v>
      </c>
      <c r="B18" s="1" t="s">
        <v>474</v>
      </c>
      <c r="C18" s="1" t="s">
        <v>474</v>
      </c>
      <c r="D18" s="1" t="s">
        <v>474</v>
      </c>
      <c r="E18" s="1" t="s">
        <v>474</v>
      </c>
      <c r="F18" s="1" t="s">
        <v>474</v>
      </c>
      <c r="G18" s="1" t="s">
        <v>474</v>
      </c>
      <c r="H18" s="1" t="s">
        <v>474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554</v>
      </c>
      <c r="B19" s="1" t="s">
        <v>474</v>
      </c>
      <c r="C19" s="1" t="s">
        <v>555</v>
      </c>
      <c r="D19" s="1" t="s">
        <v>556</v>
      </c>
      <c r="E19" s="1" t="s">
        <v>557</v>
      </c>
      <c r="F19" s="1" t="s">
        <v>558</v>
      </c>
      <c r="G19" s="1" t="s">
        <v>559</v>
      </c>
      <c r="H19" s="1" t="s">
        <v>560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561</v>
      </c>
      <c r="B20" s="1" t="s">
        <v>474</v>
      </c>
      <c r="C20" s="1" t="s">
        <v>562</v>
      </c>
      <c r="D20" s="1" t="s">
        <v>563</v>
      </c>
      <c r="E20" s="1" t="s">
        <v>564</v>
      </c>
      <c r="F20" s="1" t="s">
        <v>565</v>
      </c>
      <c r="G20" s="1" t="s">
        <v>566</v>
      </c>
      <c r="H20" s="1" t="s">
        <v>567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568</v>
      </c>
      <c r="B21" s="1" t="s">
        <v>474</v>
      </c>
      <c r="C21" s="1" t="s">
        <v>569</v>
      </c>
      <c r="D21" s="1" t="s">
        <v>570</v>
      </c>
      <c r="E21" s="1" t="s">
        <v>571</v>
      </c>
      <c r="F21" s="1" t="s">
        <v>572</v>
      </c>
      <c r="G21" s="1" t="s">
        <v>573</v>
      </c>
      <c r="H21" s="1" t="s">
        <v>574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575</v>
      </c>
      <c r="B22" s="1" t="s">
        <v>576</v>
      </c>
      <c r="C22" s="1" t="s">
        <v>577</v>
      </c>
      <c r="D22" s="1" t="s">
        <v>578</v>
      </c>
      <c r="E22" s="1" t="s">
        <v>579</v>
      </c>
      <c r="F22" s="1" t="s">
        <v>580</v>
      </c>
      <c r="G22" s="1" t="s">
        <v>581</v>
      </c>
      <c r="H22" s="1" t="s">
        <v>582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583</v>
      </c>
      <c r="B23" s="1" t="s">
        <v>474</v>
      </c>
      <c r="C23" s="1" t="s">
        <v>584</v>
      </c>
      <c r="D23" s="1" t="s">
        <v>585</v>
      </c>
      <c r="E23" s="1" t="s">
        <v>586</v>
      </c>
      <c r="F23" s="1" t="s">
        <v>587</v>
      </c>
      <c r="G23" s="1" t="s">
        <v>588</v>
      </c>
      <c r="H23" s="1" t="s">
        <v>589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590</v>
      </c>
      <c r="B24" s="1" t="s">
        <v>591</v>
      </c>
      <c r="C24" s="1" t="s">
        <v>592</v>
      </c>
      <c r="D24" s="1" t="s">
        <v>593</v>
      </c>
      <c r="E24" s="1" t="s">
        <v>594</v>
      </c>
      <c r="F24" s="1" t="s">
        <v>595</v>
      </c>
      <c r="G24" s="1" t="s">
        <v>595</v>
      </c>
      <c r="H24" s="1" t="s">
        <v>595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596</v>
      </c>
      <c r="B25" s="1" t="s">
        <v>474</v>
      </c>
      <c r="C25" s="1" t="s">
        <v>597</v>
      </c>
      <c r="D25" s="1" t="s">
        <v>598</v>
      </c>
      <c r="E25" s="1" t="s">
        <v>599</v>
      </c>
      <c r="F25" s="1" t="s">
        <v>600</v>
      </c>
      <c r="G25" s="1" t="s">
        <v>600</v>
      </c>
      <c r="H25" s="1" t="s">
        <v>474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601</v>
      </c>
      <c r="B26" s="1" t="s">
        <v>602</v>
      </c>
      <c r="C26" s="1" t="s">
        <v>603</v>
      </c>
      <c r="D26" s="1" t="s">
        <v>604</v>
      </c>
      <c r="E26" s="1" t="s">
        <v>605</v>
      </c>
      <c r="F26" s="1" t="s">
        <v>474</v>
      </c>
      <c r="G26" s="1" t="s">
        <v>474</v>
      </c>
      <c r="H26" s="1" t="s">
        <v>474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606</v>
      </c>
      <c r="B2" s="1" t="s">
        <v>607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608</v>
      </c>
      <c r="B3" s="1" t="s">
        <v>609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610</v>
      </c>
      <c r="B4" s="1" t="s">
        <v>611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612</v>
      </c>
      <c r="B5" s="1" t="s">
        <v>613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614</v>
      </c>
      <c r="B6" s="1" t="s">
        <v>615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616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617</v>
      </c>
      <c r="B8" s="1" t="s">
        <v>618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619</v>
      </c>
      <c r="B9" s="4" t="s">
        <v>620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621</v>
      </c>
      <c r="B10" s="1" t="s">
        <v>622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623</v>
      </c>
      <c r="B11" s="1" t="s">
        <v>624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625</v>
      </c>
      <c r="B12" s="1" t="s">
        <v>622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626</v>
      </c>
      <c r="B13" s="1" t="s">
        <v>627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628</v>
      </c>
      <c r="B14" s="1" t="s">
        <v>629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630</v>
      </c>
      <c r="B15" s="1" t="s">
        <v>627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631</v>
      </c>
      <c r="B16" s="1" t="s">
        <v>632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633</v>
      </c>
      <c r="B17" s="1">
        <v>140.0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634</v>
      </c>
      <c r="B18" s="1" t="s">
        <v>635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636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637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638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639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640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644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645</v>
      </c>
      <c r="B28" s="1">
        <v>3.09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646</v>
      </c>
      <c r="B29" s="1">
        <v>3.14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647</v>
      </c>
      <c r="B30" s="1">
        <v>3.08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648</v>
      </c>
      <c r="B31" s="1">
        <v>3.2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649</v>
      </c>
      <c r="B32" s="1">
        <v>3.09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650</v>
      </c>
      <c r="B33" s="1">
        <v>3.14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651</v>
      </c>
      <c r="B34" s="1">
        <v>3.08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652</v>
      </c>
      <c r="B35" s="1">
        <v>3.2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653</v>
      </c>
      <c r="B36" s="1">
        <v>0.879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654</v>
      </c>
      <c r="B37" s="1">
        <v>-2.2016854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655</v>
      </c>
      <c r="B38" s="1">
        <v>65690.0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656</v>
      </c>
      <c r="B39" s="1">
        <v>65690.0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657</v>
      </c>
      <c r="B40" s="1">
        <v>1935253.0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658</v>
      </c>
      <c r="B41" s="1">
        <v>1469410.0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659</v>
      </c>
      <c r="B42" s="1">
        <v>1469410.0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660</v>
      </c>
      <c r="B43" s="1">
        <v>3.17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661</v>
      </c>
      <c r="B44" s="1">
        <v>3.26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662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663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664</v>
      </c>
      <c r="B47" s="1">
        <v>3.42663424E8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665</v>
      </c>
      <c r="B48" s="1">
        <v>2.7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666</v>
      </c>
      <c r="B49" s="1">
        <v>13.005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667</v>
      </c>
      <c r="B50" s="1">
        <v>7.8985643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668</v>
      </c>
      <c r="B51" s="1">
        <v>3.9906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669</v>
      </c>
      <c r="B52" s="1">
        <v>7.33225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670</v>
      </c>
      <c r="B53" s="1" t="s">
        <v>671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672</v>
      </c>
      <c r="B54" s="1">
        <v>7.6269056E7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673</v>
      </c>
      <c r="B55" s="1">
        <v>-2.84432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674</v>
      </c>
      <c r="B56" s="1">
        <v>6.055035E7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675</v>
      </c>
      <c r="B57" s="1">
        <v>1.07418E8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676</v>
      </c>
      <c r="B58" s="1">
        <v>8062414.0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677</v>
      </c>
      <c r="B59" s="1">
        <v>7108267.0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678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679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680</v>
      </c>
      <c r="B62" s="1">
        <v>0.075100005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681</v>
      </c>
      <c r="B63" s="1">
        <v>0.12841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682</v>
      </c>
      <c r="B64" s="1">
        <v>1.00711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683</v>
      </c>
      <c r="B65" s="1">
        <v>4.51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684</v>
      </c>
      <c r="B66" s="1">
        <v>0.1383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685</v>
      </c>
      <c r="B67" s="1">
        <v>1.07418E8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686</v>
      </c>
      <c r="B68" s="1">
        <v>2.134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687</v>
      </c>
      <c r="B69" s="1">
        <v>1.4948454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688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689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690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691</v>
      </c>
      <c r="B73" s="1">
        <v>-1.23395E8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692</v>
      </c>
      <c r="B74" s="1">
        <v>-1.15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693</v>
      </c>
      <c r="B75" s="1">
        <v>-1.42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694</v>
      </c>
      <c r="B76" s="1">
        <v>1.758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695</v>
      </c>
      <c r="B77" s="1">
        <v>-0.556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696</v>
      </c>
      <c r="B78" s="1">
        <v>-0.66845495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697</v>
      </c>
      <c r="B79" s="1">
        <v>0.25443196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698</v>
      </c>
      <c r="B80" s="1" t="s">
        <v>699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700</v>
      </c>
      <c r="B81" s="1" t="s">
        <v>701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702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703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704</v>
      </c>
      <c r="B84" s="1" t="s">
        <v>705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706</v>
      </c>
      <c r="B85" s="1" t="s">
        <v>705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707</v>
      </c>
      <c r="B86" s="1">
        <v>1.5991398E9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708</v>
      </c>
      <c r="B87" s="1" t="s">
        <v>709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710</v>
      </c>
      <c r="B88" s="1" t="s">
        <v>711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712</v>
      </c>
      <c r="B89" s="1" t="s">
        <v>713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714</v>
      </c>
      <c r="B90" s="1" t="s">
        <v>715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716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717</v>
      </c>
      <c r="B92" s="1">
        <v>3.19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718</v>
      </c>
      <c r="B93" s="1">
        <v>16.0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719</v>
      </c>
      <c r="B94" s="1">
        <v>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720</v>
      </c>
      <c r="B95" s="1">
        <v>11.5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721</v>
      </c>
      <c r="B96" s="1">
        <v>11.5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722</v>
      </c>
      <c r="B97" s="1" t="s">
        <v>723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724</v>
      </c>
      <c r="B98" s="1">
        <v>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725</v>
      </c>
      <c r="B99" s="1">
        <v>2.93278016E8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726</v>
      </c>
      <c r="B100" s="1">
        <v>2.73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727</v>
      </c>
      <c r="B101" s="1">
        <v>-1.37202E8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728</v>
      </c>
      <c r="B102" s="1">
        <v>3.7626E7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729</v>
      </c>
      <c r="B103" s="1">
        <v>7.803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730</v>
      </c>
      <c r="B104" s="1">
        <v>8.004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731</v>
      </c>
      <c r="B105" s="1">
        <v>4.3383E7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732</v>
      </c>
      <c r="B106" s="1">
        <v>16.418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733</v>
      </c>
      <c r="B107" s="1">
        <v>0.402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734</v>
      </c>
      <c r="B108" s="1">
        <v>-0.2237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735</v>
      </c>
      <c r="B109" s="1">
        <v>-0.48794997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736</v>
      </c>
      <c r="B110" s="1">
        <v>-6.2539248E7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737</v>
      </c>
      <c r="B111" s="1">
        <v>-1.22321E8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738</v>
      </c>
      <c r="B112" s="1">
        <v>0.082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739</v>
      </c>
      <c r="B113" s="1">
        <v>-2.2575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740</v>
      </c>
      <c r="B114" s="1">
        <v>-2.8326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741</v>
      </c>
      <c r="B115" s="1" t="s">
        <v>671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742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40</v>
      </c>
      <c r="B3" s="1">
        <v>0.0</v>
      </c>
      <c r="C3" s="1">
        <v>-18.0</v>
      </c>
      <c r="D3" s="1">
        <v>-34.0</v>
      </c>
      <c r="E3" s="1">
        <v>-48.0</v>
      </c>
      <c r="F3" s="1">
        <v>-61.0</v>
      </c>
      <c r="G3" s="1">
        <f>IF(F3*FORECAST(G2,B3:F3,B2:F2)&gt;0,FORECAST(G2,B3:F3,B2:F2),F3)*$X$1</f>
        <v>-77.8</v>
      </c>
      <c r="H3" s="1">
        <f>IF(G3*FORECAST(H2,B3:G3,B2:G2)&gt;0,FORECAST(H2,B3:G3,B2:G2),G3)*$X$1</f>
        <v>-93</v>
      </c>
      <c r="I3" s="1">
        <f>IF(H3*FORECAST(I2,B3:H3,B2:H2)&gt;0,FORECAST(I2,B3:H3,B2:H2),H3)*$X$1</f>
        <v>-108.2</v>
      </c>
      <c r="J3" s="1">
        <f>IF(I3*FORECAST(J2,B3:I3,B2:I2)&gt;0,FORECAST(J2,B3:I3,B2:I2),I3)*$X$1</f>
        <v>-123.4</v>
      </c>
      <c r="K3" s="1">
        <f>IF(J3*FORECAST(K2,B3:J3,B2:J2)&gt;0,FORECAST(K2,B3:J3,B2:J2),J3)*$X$1</f>
        <v>-138.6</v>
      </c>
      <c r="L3" s="1">
        <f>IF(K3*FORECAST(L2,B3:K3,B2:K2)&gt;0,FORECAST(L2,B3:K3,B2:K2),K3)*$X$1</f>
        <v>-153.8</v>
      </c>
      <c r="M3" s="1">
        <f>IF(L3*FORECAST(M2,B3:L3,B2:L2)&gt;0,FORECAST(M2,B3:L3,B2:L2),L3)*$X$1</f>
        <v>-169</v>
      </c>
      <c r="N3" s="5">
        <f>IF(M3*FORECAST(N2,B3:M3,B2:M2)&gt;0,FORECAST(N2,B3:M3,B2:M2),M3)*$X$1</f>
        <v>-184.2</v>
      </c>
      <c r="O3" s="5">
        <f>IF(N3*FORECAST(O2,B3:N3,B2:N2)&gt;0,FORECAST(O2,B3:N3,B2:N2),N3)*$X$1</f>
        <v>-199.4</v>
      </c>
      <c r="P3" s="5">
        <f>IF(O3*FORECAST(P2,B3:O3,B2:O2)&gt;0,FORECAST(P2,B3:O3,B2:O2),O3)*$X$1</f>
        <v>-214.6</v>
      </c>
      <c r="Q3" s="5">
        <f>IF(P3*FORECAST(Q2,B3:P3,B2:P2)&gt;0,FORECAST(Q2,B3:P3,B2:P2),P3)*$X$1</f>
        <v>-229.8</v>
      </c>
      <c r="R3" s="5">
        <f>IF(Q3*FORECAST(R2,B3:Q3,B2:Q2)&gt;0,FORECAST(R2,B3:Q3,B2:Q2),Q3)*$X$1</f>
        <v>-245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-31.0</v>
      </c>
      <c r="C4" s="1">
        <v>-182.0</v>
      </c>
      <c r="D4" s="1">
        <v>-484.0</v>
      </c>
      <c r="E4" s="1">
        <v>-325.0</v>
      </c>
      <c r="F4" s="1">
        <v>-298.0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743</v>
      </c>
      <c r="B5" s="1">
        <v>8.0</v>
      </c>
      <c r="C5" s="1">
        <v>11.0</v>
      </c>
      <c r="D5" s="1">
        <v>62.0</v>
      </c>
      <c r="E5" s="1">
        <v>87.0</v>
      </c>
      <c r="F5" s="1">
        <v>94.0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744</v>
      </c>
      <c r="L7" s="1">
        <f>IF(R3*FORECAST(R2,B3:R3,B2:R2)&gt;0,FORECAST(R2,B3:R3,B2:R2),Q3)*$X$1 * (1+0.02)/(0.0874-0.02)</f>
        <v>-3707.715134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745</v>
      </c>
      <c r="L8" s="6">
        <f t="array" ref="L8">NPV(0.0874,H3:R3)</f>
        <v>-1077.825579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746</v>
      </c>
      <c r="L9" s="6">
        <f t="array" ref="L9">NPV(0.0874,H16:R16)</f>
        <v>-1475.107748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747</v>
      </c>
      <c r="L10" s="6">
        <f>L8 + L9</f>
        <v>-2552.933328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-298.0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748</v>
      </c>
      <c r="L12" s="6">
        <f>L10 - L11</f>
        <v>-2254.933328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749</v>
      </c>
      <c r="L13" s="1">
        <v>94.0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-23.98865242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-3707.715134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-14.0</v>
      </c>
      <c r="C3" s="1">
        <v>-51.0</v>
      </c>
      <c r="D3" s="1">
        <v>-58.0</v>
      </c>
      <c r="E3" s="1">
        <v>-108.0</v>
      </c>
      <c r="F3" s="1">
        <v>-102.0</v>
      </c>
      <c r="G3" s="1">
        <f>IF(F3*FORECAST(G2,B3:F3,B2:F2)&gt;0,FORECAST(G2,B3:F3,B2:F2),F3)*$X$1</f>
        <v>-136.5</v>
      </c>
      <c r="H3" s="1">
        <f>IF(G3*FORECAST(H2,B3:G3,B2:G2)&gt;0,FORECAST(H2,B3:G3,B2:G2),G3)*$X$1</f>
        <v>-159.8</v>
      </c>
      <c r="I3" s="1">
        <f>IF(H3*FORECAST(I2,B3:H3,B2:H2)&gt;0,FORECAST(I2,B3:H3,B2:H2),H3)*$X$1</f>
        <v>-183.1</v>
      </c>
      <c r="J3" s="1">
        <f>IF(I3*FORECAST(J2,B3:I3,B2:I2)&gt;0,FORECAST(J2,B3:I3,B2:I2),I3)*$X$1</f>
        <v>-206.4</v>
      </c>
      <c r="K3" s="1">
        <f>IF(J3*FORECAST(K2,B3:J3,B2:J2)&gt;0,FORECAST(K2,B3:J3,B2:J2),J3)*$X$1</f>
        <v>-229.7</v>
      </c>
      <c r="L3" s="1">
        <f>IF(K3*FORECAST(L2,B3:K3,B2:K2)&gt;0,FORECAST(L2,B3:K3,B2:K2),K3)*$X$1</f>
        <v>-253</v>
      </c>
      <c r="M3" s="1">
        <f>IF(L3*FORECAST(M2,B3:L3,B2:L2)&gt;0,FORECAST(M2,B3:L3,B2:L2),L3)*$X$1</f>
        <v>-276.3</v>
      </c>
      <c r="N3" s="5">
        <f>IF(M3*FORECAST(N2,B3:M3,B2:M2)&gt;0,FORECAST(N2,B3:M3,B2:M2),M3)*$X$1</f>
        <v>-299.6</v>
      </c>
      <c r="O3" s="5">
        <f>IF(N3*FORECAST(O2,B3:N3,B2:N2)&gt;0,FORECAST(O2,B3:N3,B2:N2),N3)*$X$1</f>
        <v>-322.9</v>
      </c>
      <c r="P3" s="5">
        <f>IF(O3*FORECAST(P2,B3:O3,B2:O2)&gt;0,FORECAST(P2,B3:O3,B2:O2),O3)*$X$1</f>
        <v>-346.2</v>
      </c>
      <c r="Q3" s="5">
        <f>IF(P3*FORECAST(Q2,B3:P3,B2:P2)&gt;0,FORECAST(Q2,B3:P3,B2:P2),P3)*$X$1</f>
        <v>-369.5</v>
      </c>
      <c r="R3" s="5">
        <f>IF(Q3*FORECAST(R2,B3:Q3,B2:Q2)&gt;0,FORECAST(R2,B3:Q3,B2:Q2),Q3)*$X$1</f>
        <v>-392.8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-31.0</v>
      </c>
      <c r="C4" s="1">
        <v>-182.0</v>
      </c>
      <c r="D4" s="1">
        <v>-484.0</v>
      </c>
      <c r="E4" s="1">
        <v>-325.0</v>
      </c>
      <c r="F4" s="1">
        <v>-298.0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743</v>
      </c>
      <c r="B5" s="1">
        <v>8.0</v>
      </c>
      <c r="C5" s="1">
        <v>11.0</v>
      </c>
      <c r="D5" s="1">
        <v>62.0</v>
      </c>
      <c r="E5" s="1">
        <v>87.0</v>
      </c>
      <c r="F5" s="1">
        <v>94.0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744</v>
      </c>
      <c r="L7" s="1">
        <f>IF(R3*FORECAST(R2,B3:R3,B2:R2)&gt;0,FORECAST(R2,B3:R3,B2:R2),Q3)*$X$1 * (1+0.02)/(0.0874-0.02)</f>
        <v>-5944.451039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745</v>
      </c>
      <c r="L8" s="6">
        <f t="array" ref="L8">NPV(0.0874,H3:R3)</f>
        <v>-1770.975453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746</v>
      </c>
      <c r="L9" s="6">
        <f t="array" ref="L9">NPV(0.0874,H16:R16)</f>
        <v>-2364.989076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747</v>
      </c>
      <c r="L10" s="6">
        <f>L8 + L9</f>
        <v>-4135.964529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-298.0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748</v>
      </c>
      <c r="L12" s="6">
        <f>L10 - L11</f>
        <v>-3837.964529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749</v>
      </c>
      <c r="L13" s="1">
        <v>94.0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-40.82940988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-5944.451039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