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<sst xmlns="http://schemas.openxmlformats.org/spreadsheetml/2006/main" count="421" uniqueCount="349">
  <si>
    <t>ticker</t>
  </si>
  <si>
    <t>TLGYF</t>
  </si>
  <si>
    <t>nombre</t>
  </si>
  <si>
    <t>TLGY ACQUISITION CORPORAT</t>
  </si>
  <si>
    <t>empresa</t>
  </si>
  <si>
    <t>Investment Holding Companies</t>
  </si>
  <si>
    <t>Open</t>
  </si>
  <si>
    <t>Target Price</t>
  </si>
  <si>
    <t>Upside</t>
  </si>
  <si>
    <t>-3570.65%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</si>
  <si>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</si>
  <si>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</si>
  <si>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</si>
  <si>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</si>
  <si>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</si>
  <si>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</si>
  <si>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</si>
  <si>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Fiscal Period: December</t>
  </si>
  <si>
    <t>Net Income</t>
  </si>
  <si>
    <t>Amortization of Deferred Charges, Total - (CF)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</si>
  <si>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</si>
  <si>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</si>
  <si>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</si>
  <si>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</si>
  <si>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</si>
  <si>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</si>
  <si>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</si>
  <si>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</si>
  <si>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</si>
  <si>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</si>
  <si>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</si>
  <si>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</si>
  <si>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</si>
  <si>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</si>
  <si>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</si>
  <si>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</si>
  <si>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</si>
  <si>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</si>
  <si>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</si>
  <si>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</si>
  <si>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</si>
  <si>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</si>
  <si>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</si>
  <si>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</si>
  <si>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Prepaid Expenses</t>
  </si>
  <si>
    <t>Other Current Assets, Total</t>
  </si>
  <si>
    <t>Total Current Assets</t>
  </si>
  <si>
    <t>Other Long-Term Assets, Total</t>
  </si>
  <si>
    <t>Total Assets</t>
  </si>
  <si>
    <t>Liabilities</t>
  </si>
  <si>
    <t>Accounts Payable, Total</t>
  </si>
  <si>
    <t>Short-term Borrowings</t>
  </si>
  <si>
    <t>Other Current Liabilities</t>
  </si>
  <si>
    <t>Total Current Liabilities</t>
  </si>
  <si>
    <t>Other Non Current Liabilities</t>
  </si>
  <si>
    <t>Total Liabilities</t>
  </si>
  <si>
    <t>Common Stock, Total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</si>
  <si>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</si>
  <si>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</si>
  <si>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</si>
  <si>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</si>
  <si>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</si>
  <si>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</si>
  <si>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</si>
  <si>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-0.6</t>
  </si>
  <si>
    <t>-0.3</t>
  </si>
  <si>
    <t>-0.92</t>
  </si>
  <si>
    <t>Tangible Book Value</t>
  </si>
  <si>
    <t>Tangible Book Value Per Share</t>
  </si>
  <si>
    <t>Total Debt</t>
  </si>
  <si>
    <t>Net Debt</t>
  </si>
  <si>
    <t>Account Code - Inventory Valuation</t>
  </si>
  <si>
    <t>Part Time Employees</t>
  </si>
  <si>
    <t>Selling General &amp; Admin Expenses, Total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</si>
  <si>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</si>
  <si>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</si>
  <si>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</si>
  <si>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</si>
  <si>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</si>
  <si>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</si>
  <si>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</si>
  <si>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</si>
  <si>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</si>
  <si>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</si>
  <si>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</si>
  <si>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</si>
  <si>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</si>
  <si>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</si>
  <si>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</si>
  <si>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0.41</t>
  </si>
  <si>
    <t>0.31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</si>
  <si>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</si>
  <si>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</si>
  <si>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</si>
  <si>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</si>
  <si>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</si>
  <si>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</si>
  <si>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0.25</t>
  </si>
  <si>
    <t>0.14</t>
  </si>
  <si>
    <t>Normalized Diluted EPS</t>
  </si>
  <si>
    <t>EBITA</t>
  </si>
  <si>
    <t>EBIT</t>
  </si>
  <si>
    <t>Normalized Net Income</t>
  </si>
  <si>
    <t>Supplemental Operating Expense Items</t>
  </si>
  <si>
    <t>General and Administrative Expenses</t>
  </si>
  <si>
    <t>Stock-Based Comp., Other (Total)</t>
  </si>
  <si>
    <t>Total Stock-Based Compensation</t>
  </si>
  <si>
    <t>Profitability</t>
  </si>
  <si>
    <t>Return on Assets</t>
  </si>
  <si>
    <t>-0.36</t>
  </si>
  <si>
    <t>-0.71</t>
  </si>
  <si>
    <t>Return on Total Capital</t>
  </si>
  <si>
    <t>6.67</t>
  </si>
  <si>
    <t>11.93</t>
  </si>
  <si>
    <t>Return On Equity %</t>
  </si>
  <si>
    <t>-89.8</t>
  </si>
  <si>
    <t>-48.48</t>
  </si>
  <si>
    <t>Return on Common Equity</t>
  </si>
  <si>
    <t>Short Term Liquidity</t>
  </si>
  <si>
    <t>Current Ratio</t>
  </si>
  <si>
    <t>2.4</t>
  </si>
  <si>
    <t>0.03</t>
  </si>
  <si>
    <t>Quick Ratio</t>
  </si>
  <si>
    <t>8.13</t>
  </si>
  <si>
    <t>1.62</t>
  </si>
  <si>
    <t>0.02</t>
  </si>
  <si>
    <t>Operating Cash Flow to Current Liabilities</t>
  </si>
  <si>
    <t>-6.64</t>
  </si>
  <si>
    <t>-2.4</t>
  </si>
  <si>
    <t>-0.69</t>
  </si>
  <si>
    <t>Long Term Solvency</t>
  </si>
  <si>
    <t>Total Debt/Equity</t>
  </si>
  <si>
    <t>-12.11</t>
  </si>
  <si>
    <t>Total Debt / Total Capital</t>
  </si>
  <si>
    <t>-13.78</t>
  </si>
  <si>
    <t>Total Liabilities / Total Assets</t>
  </si>
  <si>
    <t>107.33</t>
  </si>
  <si>
    <t>103.61</t>
  </si>
  <si>
    <t>116.35</t>
  </si>
  <si>
    <t>Growth Over Prior Year</t>
  </si>
  <si>
    <t>EBITA, 1 Yr. Growth %</t>
  </si>
  <si>
    <t>-2.94</t>
  </si>
  <si>
    <t>24.74</t>
  </si>
  <si>
    <t>EBIT, 1 Yr. Growth %</t>
  </si>
  <si>
    <t>Earnings From Cont. Operations, 1 Yr. Growth %</t>
  </si>
  <si>
    <t>214.11</t>
  </si>
  <si>
    <t>-59.65</t>
  </si>
  <si>
    <t>Net Income, 1 Yr. Growth %</t>
  </si>
  <si>
    <t>Normalized Net Income, 1 Yr. Growth %</t>
  </si>
  <si>
    <t>-70.41</t>
  </si>
  <si>
    <t>Diluted EPS Before Extra, 1 Yr. Growth %</t>
  </si>
  <si>
    <t>-23.4</t>
  </si>
  <si>
    <t>Total Assets, 1 Yr. Growth %</t>
  </si>
  <si>
    <t>0.72</t>
  </si>
  <si>
    <t>-72.31</t>
  </si>
  <si>
    <t>Tangible Book Value, 1 Yr. Growth %</t>
  </si>
  <si>
    <t>-50.43</t>
  </si>
  <si>
    <t>25.51</t>
  </si>
  <si>
    <t>Common Equity, 1 Yr. Growth %</t>
  </si>
  <si>
    <t>Cash From Operations, 1 Yr. Growth %</t>
  </si>
  <si>
    <t>-26.8</t>
  </si>
  <si>
    <t>46.34</t>
  </si>
  <si>
    <t>Levered Free Cash Flow, 1 Yr. Growth %</t>
  </si>
  <si>
    <t>1.07</t>
  </si>
  <si>
    <t>Unlevered Free Cash Flow, 1 Yr. Growth %</t>
  </si>
  <si>
    <t>Compound Annual Growth Rate Over Two Years</t>
  </si>
  <si>
    <t>EBITA, 2 Yr. CAGR %</t>
  </si>
  <si>
    <t>10.03</t>
  </si>
  <si>
    <t>EBIT, 2 Yr. CAGR %</t>
  </si>
  <si>
    <t>Earnings From Cont. Operations, 2 Yr. CAGR %</t>
  </si>
  <si>
    <t>12.58</t>
  </si>
  <si>
    <t>Net Income, 2 Yr. CAGR %</t>
  </si>
  <si>
    <t>Normalized Net Income, 2 Yr. CAGR %</t>
  </si>
  <si>
    <t>-3.59</t>
  </si>
  <si>
    <t>Total Assets, 2 Yr. CAGR %</t>
  </si>
  <si>
    <t>-47.19</t>
  </si>
  <si>
    <t>Tangible Book Value, 2 Yr. CAGR %</t>
  </si>
  <si>
    <t>-21.12</t>
  </si>
  <si>
    <t>Common Equity, 2 Yr. CAGR %</t>
  </si>
  <si>
    <t>Cash From Operations, 2 Yr. CAGR %</t>
  </si>
  <si>
    <t>3.5</t>
  </si>
  <si>
    <t>2022</t>
  </si>
  <si>
    <t>2023</t>
  </si>
  <si>
    <t>Capitalization
                                    1</t>
  </si>
  <si>
    <t>295</t>
  </si>
  <si>
    <t>144.8</t>
  </si>
  <si>
    <t>Change</t>
  </si>
  <si>
    <t>-</t>
  </si>
  <si>
    <t>-50.91%</t>
  </si>
  <si>
    <t>Enterprise Value (EV)
                                    1</t>
  </si>
  <si>
    <t>294.4</t>
  </si>
  <si>
    <t>146.1</t>
  </si>
  <si>
    <t>-50.38%</t>
  </si>
  <si>
    <t>P/E ratio</t>
  </si>
  <si>
    <t>25.3x</t>
  </si>
  <si>
    <t>35.7x</t>
  </si>
  <si>
    <t>PBR</t>
  </si>
  <si>
    <t>-34.3x</t>
  </si>
  <si>
    <t>-12x</t>
  </si>
  <si>
    <t>PEG</t>
  </si>
  <si>
    <t>-1.5x</t>
  </si>
  <si>
    <t>Capitalization / Revenue</t>
  </si>
  <si>
    <t>EV / Revenue</t>
  </si>
  <si>
    <t>EV / EBITDA</t>
  </si>
  <si>
    <t>EV / EBIT</t>
  </si>
  <si>
    <t>-213x</t>
  </si>
  <si>
    <t>-84.6x</t>
  </si>
  <si>
    <t>EV / FCF</t>
  </si>
  <si>
    <t>-466,693,622x</t>
  </si>
  <si>
    <t>-229,104,926x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</si>
  <si>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</si>
  <si>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</si>
  <si>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</si>
  <si>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</si>
  <si>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</si>
  <si>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0.4051</t>
  </si>
  <si>
    <t>0.3103</t>
  </si>
  <si>
    <t>Distribution rate</t>
  </si>
  <si>
    <t>Net sales</t>
  </si>
  <si>
    <t>EBITDA</t>
  </si>
  <si>
    <t>EBIT
                                    1</t>
  </si>
  <si>
    <t>-1.383</t>
  </si>
  <si>
    <t>-1.726</t>
  </si>
  <si>
    <t>Net income
                                    1</t>
  </si>
  <si>
    <t>11.65</t>
  </si>
  <si>
    <t>4.699</t>
  </si>
  <si>
    <t>Net Debt
                                    1</t>
  </si>
  <si>
    <t>-0.5851</t>
  </si>
  <si>
    <t>1.266</t>
  </si>
  <si>
    <t>Reference price
                                    2</t>
  </si>
  <si>
    <t>10.26</t>
  </si>
  <si>
    <t>11.08</t>
  </si>
  <si>
    <t>Nbr of stocks (in thousands)</t>
  </si>
  <si>
    <t>28,750</t>
  </si>
  <si>
    <t>13,068</t>
  </si>
  <si>
    <t>Announcement Date</t>
  </si>
  <si>
    <t>2/21/23</t>
  </si>
  <si>
    <t>3/26/24</t>
  </si>
  <si>
    <t>address1</t>
  </si>
  <si>
    <t>4001 Kennett Pike</t>
  </si>
  <si>
    <t>address2</t>
  </si>
  <si>
    <t>Suite 302</t>
  </si>
  <si>
    <t>city</t>
  </si>
  <si>
    <t>Wilmington</t>
  </si>
  <si>
    <t>state</t>
  </si>
  <si>
    <t>DE</t>
  </si>
  <si>
    <t>zip</t>
  </si>
  <si>
    <t>19807</t>
  </si>
  <si>
    <t>country</t>
  </si>
  <si>
    <t>phone</t>
  </si>
  <si>
    <t>302-803-6849</t>
  </si>
  <si>
    <t>website</t>
  </si>
  <si>
    <t>https://www.tlgyacquisition.com</t>
  </si>
  <si>
    <t>industry</t>
  </si>
  <si>
    <t>Shell Companies</t>
  </si>
  <si>
    <t>industryKey</t>
  </si>
  <si>
    <t>shell-companies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</si>
  <si>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</si>
  <si>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</si>
  <si>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</si>
  <si>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</si>
  <si>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</si>
  <si>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</si>
  <si>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</si>
  <si>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TLGY Acquisition Corporation does not have significant operations. The company intends to effect a merger, capital stock exchange, asset acquisition, stock purchase, reorganization, or other business combination with one or more businesses. It intends to acquire companies in the biopharma or technology enabled business-to-consumer industries worldwide. The company was incorporated in 2021 and is based in Wilmington, Delaware.</t>
  </si>
  <si>
    <t>companyOfficers</t>
  </si>
  <si>
    <t>[{'maxAge': 1, 'name': 'Mr. Jin-Goon  Kim', 'age': 55, 'title': 'Founder &amp; Chairman', 'yearBorn': 1968, 'exercisedValue': 0, 'unexercisedValue': 0}, {'maxAge': 1, 'name': 'Mr. Vikas  Desai', 'age': 32, 'title': 'CEO &amp; Director', 'yearBorn': 1991, 'exercisedValue': 0, 'unexercisedValue': 0}, {'maxAge': 1, 'name': 'Mr. Merrick  Friedman', 'age': 34, 'title': 'Chief Financial Officer', 'yearBorn': 1989,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</si>
  <si>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</si>
  <si>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</si>
  <si>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</si>
  <si>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</si>
  <si>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</si>
  <si>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</si>
  <si>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</si>
  <si>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</si>
  <si>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</si>
  <si>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</si>
  <si>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</si>
  <si>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</si>
  <si>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</si>
  <si>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</si>
  <si>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</si>
  <si>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</si>
  <si>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</si>
  <si>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</si>
  <si>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</si>
  <si>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</si>
  <si>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</si>
  <si>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</si>
  <si>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</si>
  <si>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</si>
  <si>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</si>
  <si>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</si>
  <si>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</si>
  <si>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</si>
  <si>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</si>
  <si>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</si>
  <si>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</si>
  <si>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heldPercentInstitutions</t>
  </si>
  <si>
    <t>shortRatio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</si>
  <si>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</si>
  <si>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</si>
  <si>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</si>
  <si>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</si>
  <si>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</si>
  <si>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</si>
  <si>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</si>
  <si>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52WeekChange</t>
  </si>
  <si>
    <t>SandP52WeekChange</t>
  </si>
  <si>
    <t>exchange</t>
  </si>
  <si>
    <t>NCM</t>
  </si>
  <si>
    <t>quoteType</t>
  </si>
  <si>
    <t>EQUITY</t>
  </si>
  <si>
    <t>symbol</t>
  </si>
  <si>
    <t>TLGY</t>
  </si>
  <si>
    <t>underlyingSymbol</t>
  </si>
  <si>
    <t>shortName</t>
  </si>
  <si>
    <t>TLGY Acquisition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</si>
  <si>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</si>
  <si>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</si>
  <si>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</si>
  <si>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</si>
  <si>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</si>
  <si>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</si>
  <si>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</si>
  <si>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68fe5763-38bd-3a77-b58d-ccd5cc33a2ac</t>
  </si>
  <si>
    <t>messageBoardId</t>
  </si>
  <si>
    <t>finmb_1684315597</t>
  </si>
  <si>
    <t>gmtOffSetMilliseconds</t>
  </si>
  <si>
    <t>currentPrice</t>
  </si>
  <si>
    <t>recommendationKey</t>
  </si>
  <si>
    <t>none</t>
  </si>
  <si>
    <t>totalCash</t>
  </si>
  <si>
    <t>totalCashPerShare</t>
  </si>
  <si>
    <t>totalDebt</t>
  </si>
  <si>
    <t>quickRatio</t>
  </si>
  <si>
    <t>currentRatio</t>
  </si>
  <si>
    <t>returnOnAssets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</si>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</sst>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tlgyacquisition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11.64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-403.9832396820024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1.10198328E8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-0.924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3.0</v>
      </c>
      <c r="C2" s="1">
        <v>11.0</v>
      </c>
      <c r="D2" s="1">
        <v>4.0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1.0</v>
      </c>
      <c r="C3" s="1">
        <v>0.0</v>
      </c>
      <c r="D3" s="1">
        <v>0.0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97.0</v>
      </c>
      <c r="C4" s="1">
        <v>0.0</v>
      </c>
      <c r="D4" s="1">
        <v>0.0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-5.0</v>
      </c>
      <c r="C5" s="1">
        <v>-13.0</v>
      </c>
      <c r="D5" s="1">
        <v>-6.0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24.0</v>
      </c>
      <c r="C6" s="1">
        <v>19.0</v>
      </c>
      <c r="D6" s="1">
        <v>18.0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-99.0</v>
      </c>
      <c r="C7" s="1">
        <v>31.0</v>
      </c>
      <c r="D7" s="1">
        <v>27.0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-1.0</v>
      </c>
      <c r="C8" s="1">
        <v>-86.0</v>
      </c>
      <c r="D8" s="1">
        <v>-1.0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-402.0</v>
      </c>
      <c r="C9" s="1">
        <v>0.0</v>
      </c>
      <c r="D9" s="1">
        <v>177.0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-402.0</v>
      </c>
      <c r="C10" s="1">
        <v>0.0</v>
      </c>
      <c r="D10" s="1">
        <v>177.0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26.0</v>
      </c>
      <c r="C11" s="1">
        <v>0.0</v>
      </c>
      <c r="D11" s="1">
        <v>2.0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45.0</v>
      </c>
      <c r="C12" s="1">
        <v>0.0</v>
      </c>
      <c r="D12" s="1">
        <v>2.0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-26.0</v>
      </c>
      <c r="C13" s="1">
        <v>0.0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-45.0</v>
      </c>
      <c r="C14" s="1">
        <v>0.0</v>
      </c>
      <c r="D14" s="1">
        <v>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387.0</v>
      </c>
      <c r="C15" s="1">
        <v>0.0</v>
      </c>
      <c r="D15" s="1">
        <v>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-178.0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18.0</v>
      </c>
      <c r="C17" s="1">
        <v>0.0</v>
      </c>
      <c r="D17" s="1">
        <v>0.0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406.0</v>
      </c>
      <c r="C18" s="1">
        <v>0.0</v>
      </c>
      <c r="D18" s="1">
        <v>-176.0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2.0</v>
      </c>
      <c r="C19" s="1">
        <v>-86.0</v>
      </c>
      <c r="D19" s="1">
        <v>-54.0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-63.0</v>
      </c>
      <c r="D21" s="1">
        <v>-63.0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-63.0</v>
      </c>
      <c r="D22" s="1">
        <v>-63.0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-23.0</v>
      </c>
      <c r="D23" s="1">
        <v>-44.0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190.0</v>
      </c>
      <c r="C24" s="1">
        <v>0.0</v>
      </c>
      <c r="D24" s="1">
        <v>2.0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42</v>
      </c>
      <c r="B3" s="1">
        <v>1.0</v>
      </c>
      <c r="C3" s="1">
        <v>58.0</v>
      </c>
      <c r="D3" s="1">
        <v>4.0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43</v>
      </c>
      <c r="B4" s="1">
        <v>1.0</v>
      </c>
      <c r="C4" s="1">
        <v>58.0</v>
      </c>
      <c r="D4" s="1">
        <v>4.0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44</v>
      </c>
      <c r="B5" s="1">
        <v>30.0</v>
      </c>
      <c r="C5" s="1">
        <v>28.0</v>
      </c>
      <c r="D5" s="1">
        <v>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45</v>
      </c>
      <c r="B6" s="1">
        <v>2.0</v>
      </c>
      <c r="C6" s="1">
        <v>0.0</v>
      </c>
      <c r="D6" s="1">
        <v>0.0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46</v>
      </c>
      <c r="B7" s="1">
        <v>1.0</v>
      </c>
      <c r="C7" s="1">
        <v>86.0</v>
      </c>
      <c r="D7" s="1">
        <v>5.0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47</v>
      </c>
      <c r="B8" s="1">
        <v>235.0</v>
      </c>
      <c r="C8" s="1">
        <v>238.0</v>
      </c>
      <c r="D8" s="1">
        <v>65.0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48</v>
      </c>
      <c r="B9" s="1">
        <v>237.0</v>
      </c>
      <c r="C9" s="1">
        <v>238.0</v>
      </c>
      <c r="D9" s="1">
        <v>66.0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49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50</v>
      </c>
      <c r="B11" s="1">
        <v>14.0</v>
      </c>
      <c r="C11" s="1">
        <v>34.0</v>
      </c>
      <c r="D11" s="1">
        <v>52.0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51</v>
      </c>
      <c r="B12" s="1">
        <v>111.0</v>
      </c>
      <c r="C12" s="1">
        <v>111.0</v>
      </c>
      <c r="D12" s="1">
        <v>1.0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52</v>
      </c>
      <c r="B13" s="1">
        <v>3.0</v>
      </c>
      <c r="C13" s="1">
        <v>2.0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53</v>
      </c>
      <c r="B14" s="1">
        <v>17.0</v>
      </c>
      <c r="C14" s="1">
        <v>36.0</v>
      </c>
      <c r="D14" s="1">
        <v>1.0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54</v>
      </c>
      <c r="B15" s="1">
        <v>254.0</v>
      </c>
      <c r="C15" s="1">
        <v>247.0</v>
      </c>
      <c r="D15" s="1">
        <v>74.0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55</v>
      </c>
      <c r="B16" s="1">
        <v>254.0</v>
      </c>
      <c r="C16" s="1">
        <v>247.0</v>
      </c>
      <c r="D16" s="1">
        <v>76.0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56</v>
      </c>
      <c r="B17" s="1">
        <v>575.0</v>
      </c>
      <c r="C17" s="1">
        <v>575.0</v>
      </c>
      <c r="D17" s="1">
        <v>575.0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57</v>
      </c>
      <c r="B18" s="1">
        <v>-17.0</v>
      </c>
      <c r="C18" s="1">
        <v>-8.0</v>
      </c>
      <c r="D18" s="1">
        <v>-10.0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58</v>
      </c>
      <c r="B19" s="1">
        <v>-17.0</v>
      </c>
      <c r="C19" s="1">
        <v>-8.0</v>
      </c>
      <c r="D19" s="1">
        <v>-10.0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59</v>
      </c>
      <c r="B20" s="1">
        <v>-17.0</v>
      </c>
      <c r="C20" s="1">
        <v>-8.0</v>
      </c>
      <c r="D20" s="1">
        <v>-10.0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60</v>
      </c>
      <c r="B21" s="1">
        <v>237.0</v>
      </c>
      <c r="C21" s="1">
        <v>238.0</v>
      </c>
      <c r="D21" s="1">
        <v>66.0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61</v>
      </c>
      <c r="B23" s="1">
        <v>28.0</v>
      </c>
      <c r="C23" s="1">
        <v>28.0</v>
      </c>
      <c r="D23" s="1">
        <v>11.0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62</v>
      </c>
      <c r="B24" s="1">
        <v>28.0</v>
      </c>
      <c r="C24" s="1">
        <v>28.0</v>
      </c>
      <c r="D24" s="1">
        <v>11.0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63</v>
      </c>
      <c r="B25" s="1" t="s">
        <v>64</v>
      </c>
      <c r="C25" s="1" t="s">
        <v>65</v>
      </c>
      <c r="D25" s="1" t="s">
        <v>66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67</v>
      </c>
      <c r="B26" s="1">
        <v>-17.0</v>
      </c>
      <c r="C26" s="1">
        <v>-8.0</v>
      </c>
      <c r="D26" s="1">
        <v>-10.0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68</v>
      </c>
      <c r="B27" s="1" t="s">
        <v>64</v>
      </c>
      <c r="C27" s="1" t="s">
        <v>65</v>
      </c>
      <c r="D27" s="1" t="s">
        <v>66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69</v>
      </c>
      <c r="B28" s="1">
        <v>111.0</v>
      </c>
      <c r="C28" s="1">
        <v>111.0</v>
      </c>
      <c r="D28" s="1">
        <v>1.0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70</v>
      </c>
      <c r="B29" s="1">
        <v>-1.0</v>
      </c>
      <c r="C29" s="1">
        <v>-58.0</v>
      </c>
      <c r="D29" s="1">
        <v>1.0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71</v>
      </c>
      <c r="B30" s="1">
        <v>3.0</v>
      </c>
      <c r="C30" s="1">
        <v>3.0</v>
      </c>
      <c r="D30" s="1">
        <v>3.0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72</v>
      </c>
      <c r="B31" s="1">
        <v>3.0</v>
      </c>
      <c r="C31" s="1">
        <v>3.0</v>
      </c>
      <c r="D31" s="1">
        <v>3.0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73</v>
      </c>
      <c r="B2" s="1">
        <v>1.0</v>
      </c>
      <c r="C2" s="1">
        <v>1.0</v>
      </c>
      <c r="D2" s="1">
        <v>1.0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74</v>
      </c>
      <c r="B3" s="1">
        <v>1.0</v>
      </c>
      <c r="C3" s="1">
        <v>1.0</v>
      </c>
      <c r="D3" s="1">
        <v>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75</v>
      </c>
      <c r="B4" s="1">
        <v>-1.0</v>
      </c>
      <c r="C4" s="1">
        <v>-1.0</v>
      </c>
      <c r="D4" s="1">
        <v>-1.0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76</v>
      </c>
      <c r="B5" s="1">
        <v>0.0</v>
      </c>
      <c r="C5" s="1">
        <v>2.0</v>
      </c>
      <c r="D5" s="1">
        <v>5.0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77</v>
      </c>
      <c r="B6" s="1">
        <v>0.0</v>
      </c>
      <c r="C6" s="1">
        <v>2.0</v>
      </c>
      <c r="D6" s="1">
        <v>5.0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78</v>
      </c>
      <c r="B7" s="1">
        <v>5.0</v>
      </c>
      <c r="C7" s="1">
        <v>10.0</v>
      </c>
      <c r="D7" s="1">
        <v>9.0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79</v>
      </c>
      <c r="B8" s="1">
        <v>3.0</v>
      </c>
      <c r="C8" s="1">
        <v>11.0</v>
      </c>
      <c r="D8" s="1">
        <v>3.0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80</v>
      </c>
      <c r="B9" s="1">
        <v>0.0</v>
      </c>
      <c r="C9" s="1">
        <v>0.0</v>
      </c>
      <c r="D9" s="1">
        <v>1.0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81</v>
      </c>
      <c r="B10" s="1">
        <v>3.0</v>
      </c>
      <c r="C10" s="1">
        <v>11.0</v>
      </c>
      <c r="D10" s="1">
        <v>4.0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82</v>
      </c>
      <c r="B11" s="1">
        <v>3.0</v>
      </c>
      <c r="C11" s="1">
        <v>11.0</v>
      </c>
      <c r="D11" s="1">
        <v>4.0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83</v>
      </c>
      <c r="B12" s="1">
        <v>3.0</v>
      </c>
      <c r="C12" s="1">
        <v>11.0</v>
      </c>
      <c r="D12" s="1">
        <v>4.0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84</v>
      </c>
      <c r="B13" s="1">
        <v>3.0</v>
      </c>
      <c r="C13" s="1">
        <v>11.0</v>
      </c>
      <c r="D13" s="1">
        <v>4.0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85</v>
      </c>
      <c r="B14" s="1">
        <v>3.0</v>
      </c>
      <c r="C14" s="1">
        <v>11.0</v>
      </c>
      <c r="D14" s="1">
        <v>4.0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86</v>
      </c>
      <c r="B15" s="1">
        <v>3.0</v>
      </c>
      <c r="C15" s="1">
        <v>11.0</v>
      </c>
      <c r="D15" s="1">
        <v>4.0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87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88</v>
      </c>
      <c r="B17" s="1">
        <v>0.0</v>
      </c>
      <c r="C17" s="1" t="s">
        <v>89</v>
      </c>
      <c r="D17" s="1" t="s">
        <v>90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91</v>
      </c>
      <c r="B18" s="1">
        <v>0.0</v>
      </c>
      <c r="C18" s="1" t="s">
        <v>89</v>
      </c>
      <c r="D18" s="1" t="s">
        <v>90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92</v>
      </c>
      <c r="B19" s="1">
        <v>7.0</v>
      </c>
      <c r="C19" s="1">
        <v>28.0</v>
      </c>
      <c r="D19" s="1">
        <v>15.0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93</v>
      </c>
      <c r="B20" s="1">
        <v>0.0</v>
      </c>
      <c r="C20" s="1" t="s">
        <v>89</v>
      </c>
      <c r="D20" s="1" t="s">
        <v>90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94</v>
      </c>
      <c r="B21" s="1">
        <v>0.0</v>
      </c>
      <c r="C21" s="1" t="s">
        <v>89</v>
      </c>
      <c r="D21" s="1" t="s">
        <v>90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95</v>
      </c>
      <c r="B22" s="1">
        <v>7.0</v>
      </c>
      <c r="C22" s="1">
        <v>28.0</v>
      </c>
      <c r="D22" s="1">
        <v>15.0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96</v>
      </c>
      <c r="B23" s="1">
        <v>0.0</v>
      </c>
      <c r="C23" s="1" t="s">
        <v>97</v>
      </c>
      <c r="D23" s="1" t="s">
        <v>98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99</v>
      </c>
      <c r="B24" s="1">
        <v>0.0</v>
      </c>
      <c r="C24" s="1" t="s">
        <v>97</v>
      </c>
      <c r="D24" s="1" t="s">
        <v>98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36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100</v>
      </c>
      <c r="B26" s="1">
        <v>-1.0</v>
      </c>
      <c r="C26" s="1">
        <v>-1.0</v>
      </c>
      <c r="D26" s="1">
        <v>-1.0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101</v>
      </c>
      <c r="B27" s="1">
        <v>-1.0</v>
      </c>
      <c r="C27" s="1">
        <v>-1.0</v>
      </c>
      <c r="D27" s="1">
        <v>-1.0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102</v>
      </c>
      <c r="B28" s="1">
        <v>2.0</v>
      </c>
      <c r="C28" s="1">
        <v>7.0</v>
      </c>
      <c r="D28" s="1">
        <v>2.0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104</v>
      </c>
      <c r="B30" s="1">
        <v>1.0</v>
      </c>
      <c r="C30" s="1">
        <v>1.0</v>
      </c>
      <c r="D30" s="1">
        <v>1.0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105</v>
      </c>
      <c r="B31" s="1">
        <v>97.0</v>
      </c>
      <c r="C31" s="1">
        <v>0.0</v>
      </c>
      <c r="D31" s="1">
        <v>0.0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106</v>
      </c>
      <c r="B32" s="1">
        <v>97.0</v>
      </c>
      <c r="C32" s="1">
        <v>0.0</v>
      </c>
      <c r="D32" s="1">
        <v>0.0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108</v>
      </c>
      <c r="B3" s="1">
        <v>0.0</v>
      </c>
      <c r="C3" s="1" t="s">
        <v>109</v>
      </c>
      <c r="D3" s="1" t="s">
        <v>110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111</v>
      </c>
      <c r="B4" s="1">
        <v>0.0</v>
      </c>
      <c r="C4" s="1" t="s">
        <v>112</v>
      </c>
      <c r="D4" s="1" t="s">
        <v>113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114</v>
      </c>
      <c r="B5" s="1">
        <v>0.0</v>
      </c>
      <c r="C5" s="1" t="s">
        <v>115</v>
      </c>
      <c r="D5" s="1" t="s">
        <v>116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117</v>
      </c>
      <c r="B6" s="1">
        <v>0.0</v>
      </c>
      <c r="C6" s="1" t="s">
        <v>115</v>
      </c>
      <c r="D6" s="1" t="s">
        <v>116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119</v>
      </c>
      <c r="B8" s="1">
        <v>10.0</v>
      </c>
      <c r="C8" s="1" t="s">
        <v>120</v>
      </c>
      <c r="D8" s="1" t="s">
        <v>121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122</v>
      </c>
      <c r="B9" s="1" t="s">
        <v>123</v>
      </c>
      <c r="C9" s="1" t="s">
        <v>124</v>
      </c>
      <c r="D9" s="1" t="s">
        <v>125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126</v>
      </c>
      <c r="B10" s="1" t="s">
        <v>127</v>
      </c>
      <c r="C10" s="1" t="s">
        <v>128</v>
      </c>
      <c r="D10" s="1" t="s">
        <v>129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130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131</v>
      </c>
      <c r="B12" s="1">
        <v>0.0</v>
      </c>
      <c r="C12" s="1">
        <v>0.0</v>
      </c>
      <c r="D12" s="1" t="s">
        <v>132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133</v>
      </c>
      <c r="B13" s="1">
        <v>0.0</v>
      </c>
      <c r="C13" s="1">
        <v>0.0</v>
      </c>
      <c r="D13" s="1" t="s">
        <v>134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135</v>
      </c>
      <c r="B14" s="1" t="s">
        <v>136</v>
      </c>
      <c r="C14" s="1" t="s">
        <v>137</v>
      </c>
      <c r="D14" s="1" t="s">
        <v>138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139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140</v>
      </c>
      <c r="B16" s="1">
        <v>0.0</v>
      </c>
      <c r="C16" s="1" t="s">
        <v>141</v>
      </c>
      <c r="D16" s="1" t="s">
        <v>142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143</v>
      </c>
      <c r="B17" s="1">
        <v>0.0</v>
      </c>
      <c r="C17" s="1" t="s">
        <v>141</v>
      </c>
      <c r="D17" s="1" t="s">
        <v>142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144</v>
      </c>
      <c r="B18" s="1">
        <v>0.0</v>
      </c>
      <c r="C18" s="1" t="s">
        <v>145</v>
      </c>
      <c r="D18" s="1" t="s">
        <v>146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147</v>
      </c>
      <c r="B19" s="1">
        <v>0.0</v>
      </c>
      <c r="C19" s="1" t="s">
        <v>145</v>
      </c>
      <c r="D19" s="1" t="s">
        <v>146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148</v>
      </c>
      <c r="B20" s="1">
        <v>0.0</v>
      </c>
      <c r="C20" s="1" t="s">
        <v>145</v>
      </c>
      <c r="D20" s="1" t="s">
        <v>149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150</v>
      </c>
      <c r="B21" s="1">
        <v>0.0</v>
      </c>
      <c r="C21" s="1">
        <v>0.0</v>
      </c>
      <c r="D21" s="1" t="s">
        <v>151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152</v>
      </c>
      <c r="B22" s="1">
        <v>0.0</v>
      </c>
      <c r="C22" s="1" t="s">
        <v>153</v>
      </c>
      <c r="D22" s="1" t="s">
        <v>154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155</v>
      </c>
      <c r="B23" s="1">
        <v>0.0</v>
      </c>
      <c r="C23" s="1" t="s">
        <v>156</v>
      </c>
      <c r="D23" s="1" t="s">
        <v>157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158</v>
      </c>
      <c r="B24" s="1">
        <v>0.0</v>
      </c>
      <c r="C24" s="1" t="s">
        <v>156</v>
      </c>
      <c r="D24" s="1" t="s">
        <v>157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159</v>
      </c>
      <c r="B25" s="1">
        <v>0.0</v>
      </c>
      <c r="C25" s="1" t="s">
        <v>160</v>
      </c>
      <c r="D25" s="1" t="s">
        <v>161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162</v>
      </c>
      <c r="B26" s="1">
        <v>0.0</v>
      </c>
      <c r="C26" s="1">
        <v>0.0</v>
      </c>
      <c r="D26" s="1" t="s">
        <v>163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164</v>
      </c>
      <c r="B27" s="1">
        <v>0.0</v>
      </c>
      <c r="C27" s="1">
        <v>0.0</v>
      </c>
      <c r="D27" s="1" t="s">
        <v>163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165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166</v>
      </c>
      <c r="B29" s="1">
        <v>0.0</v>
      </c>
      <c r="C29" s="1">
        <v>0.0</v>
      </c>
      <c r="D29" s="1" t="s">
        <v>167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168</v>
      </c>
      <c r="B30" s="1">
        <v>0.0</v>
      </c>
      <c r="C30" s="1">
        <v>0.0</v>
      </c>
      <c r="D30" s="1" t="s">
        <v>167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169</v>
      </c>
      <c r="B31" s="1">
        <v>0.0</v>
      </c>
      <c r="C31" s="1">
        <v>0.0</v>
      </c>
      <c r="D31" s="1" t="s">
        <v>170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171</v>
      </c>
      <c r="B32" s="1">
        <v>0.0</v>
      </c>
      <c r="C32" s="1">
        <v>0.0</v>
      </c>
      <c r="D32" s="1" t="s">
        <v>170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172</v>
      </c>
      <c r="B33" s="1">
        <v>0.0</v>
      </c>
      <c r="C33" s="1">
        <v>0.0</v>
      </c>
      <c r="D33" s="1" t="s">
        <v>173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174</v>
      </c>
      <c r="B34" s="1">
        <v>0.0</v>
      </c>
      <c r="C34" s="1">
        <v>0.0</v>
      </c>
      <c r="D34" s="1" t="s">
        <v>175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176</v>
      </c>
      <c r="B35" s="1">
        <v>0.0</v>
      </c>
      <c r="C35" s="1">
        <v>0.0</v>
      </c>
      <c r="D35" s="1" t="s">
        <v>177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178</v>
      </c>
      <c r="B36" s="1">
        <v>0.0</v>
      </c>
      <c r="C36" s="1">
        <v>0.0</v>
      </c>
      <c r="D36" s="1" t="s">
        <v>177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179</v>
      </c>
      <c r="B37" s="1">
        <v>0.0</v>
      </c>
      <c r="C37" s="1">
        <v>0.0</v>
      </c>
      <c r="D37" s="1" t="s">
        <v>180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181</v>
      </c>
      <c r="C1" s="1" t="s">
        <v>182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183</v>
      </c>
      <c r="B2" s="1" t="s">
        <v>184</v>
      </c>
      <c r="C2" s="1" t="s">
        <v>185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186</v>
      </c>
      <c r="B3" s="1" t="s">
        <v>187</v>
      </c>
      <c r="C3" s="1" t="s">
        <v>188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189</v>
      </c>
      <c r="B4" s="1" t="s">
        <v>190</v>
      </c>
      <c r="C4" s="1" t="s">
        <v>191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186</v>
      </c>
      <c r="B5" s="1" t="s">
        <v>187</v>
      </c>
      <c r="C5" s="1" t="s">
        <v>192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193</v>
      </c>
      <c r="B6" s="1" t="s">
        <v>194</v>
      </c>
      <c r="C6" s="1" t="s">
        <v>195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196</v>
      </c>
      <c r="B7" s="1" t="s">
        <v>197</v>
      </c>
      <c r="C7" s="1" t="s">
        <v>198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199</v>
      </c>
      <c r="B8" s="1" t="s">
        <v>187</v>
      </c>
      <c r="C8" s="1" t="s">
        <v>200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201</v>
      </c>
      <c r="B9" s="1" t="s">
        <v>187</v>
      </c>
      <c r="C9" s="1" t="s">
        <v>187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202</v>
      </c>
      <c r="B10" s="1" t="s">
        <v>187</v>
      </c>
      <c r="C10" s="1" t="s">
        <v>187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203</v>
      </c>
      <c r="B11" s="1" t="s">
        <v>187</v>
      </c>
      <c r="C11" s="1" t="s">
        <v>187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204</v>
      </c>
      <c r="B12" s="1" t="s">
        <v>205</v>
      </c>
      <c r="C12" s="1" t="s">
        <v>206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207</v>
      </c>
      <c r="B13" s="1" t="s">
        <v>208</v>
      </c>
      <c r="C13" s="1" t="s">
        <v>209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210</v>
      </c>
      <c r="B14" s="1" t="s">
        <v>211</v>
      </c>
      <c r="C14" s="1" t="s">
        <v>211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212</v>
      </c>
      <c r="B15" s="1" t="s">
        <v>187</v>
      </c>
      <c r="C15" s="1" t="s">
        <v>187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213</v>
      </c>
      <c r="B16" s="1" t="s">
        <v>187</v>
      </c>
      <c r="C16" s="1" t="s">
        <v>187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214</v>
      </c>
      <c r="B17" s="1" t="s">
        <v>215</v>
      </c>
      <c r="C17" s="1" t="s">
        <v>216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217</v>
      </c>
      <c r="B18" s="1" t="s">
        <v>187</v>
      </c>
      <c r="C18" s="1" t="s">
        <v>187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218</v>
      </c>
      <c r="B19" s="1" t="s">
        <v>187</v>
      </c>
      <c r="C19" s="1" t="s">
        <v>187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219</v>
      </c>
      <c r="B20" s="1" t="s">
        <v>187</v>
      </c>
      <c r="C20" s="1" t="s">
        <v>187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220</v>
      </c>
      <c r="B21" s="1" t="s">
        <v>221</v>
      </c>
      <c r="C21" s="1" t="s">
        <v>222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223</v>
      </c>
      <c r="B22" s="1" t="s">
        <v>224</v>
      </c>
      <c r="C22" s="1" t="s">
        <v>225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226</v>
      </c>
      <c r="B23" s="1" t="s">
        <v>227</v>
      </c>
      <c r="C23" s="1" t="s">
        <v>228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229</v>
      </c>
      <c r="B24" s="1" t="s">
        <v>230</v>
      </c>
      <c r="C24" s="1" t="s">
        <v>231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232</v>
      </c>
      <c r="B25" s="1" t="s">
        <v>233</v>
      </c>
      <c r="C25" s="1" t="s">
        <v>234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235</v>
      </c>
      <c r="B26" s="1" t="s">
        <v>236</v>
      </c>
      <c r="C26" s="1" t="s">
        <v>237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238</v>
      </c>
      <c r="B2" s="1" t="s">
        <v>239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240</v>
      </c>
      <c r="B3" s="1" t="s">
        <v>241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242</v>
      </c>
      <c r="B4" s="1" t="s">
        <v>243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244</v>
      </c>
      <c r="B5" s="1" t="s">
        <v>245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246</v>
      </c>
      <c r="B6" s="1" t="s">
        <v>247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248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249</v>
      </c>
      <c r="B8" s="1" t="s">
        <v>250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251</v>
      </c>
      <c r="B9" s="4" t="s">
        <v>252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253</v>
      </c>
      <c r="B10" s="1" t="s">
        <v>254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255</v>
      </c>
      <c r="B11" s="1" t="s">
        <v>256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257</v>
      </c>
      <c r="B12" s="1" t="s">
        <v>254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258</v>
      </c>
      <c r="B13" s="1" t="s">
        <v>259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260</v>
      </c>
      <c r="B14" s="1" t="s">
        <v>261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262</v>
      </c>
      <c r="B15" s="1" t="s">
        <v>259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263</v>
      </c>
      <c r="B16" s="1" t="s">
        <v>264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265</v>
      </c>
      <c r="B17" s="1" t="s">
        <v>266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267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268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269</v>
      </c>
      <c r="B20" s="1">
        <v>11.64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270</v>
      </c>
      <c r="B21" s="1">
        <v>11.64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271</v>
      </c>
      <c r="B22" s="1">
        <v>11.64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272</v>
      </c>
      <c r="B23" s="1">
        <v>11.64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273</v>
      </c>
      <c r="B24" s="1">
        <v>11.64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274</v>
      </c>
      <c r="B25" s="1">
        <v>11.64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275</v>
      </c>
      <c r="B26" s="1">
        <v>11.64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276</v>
      </c>
      <c r="B27" s="1">
        <v>11.64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277</v>
      </c>
      <c r="B28" s="1">
        <v>0.01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278</v>
      </c>
      <c r="B29" s="1">
        <v>72.75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279</v>
      </c>
      <c r="B30" s="1">
        <v>1324.0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280</v>
      </c>
      <c r="B31" s="1">
        <v>1324.0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281</v>
      </c>
      <c r="B32" s="1">
        <v>6943.0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282</v>
      </c>
      <c r="B33" s="1">
        <v>265.0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283</v>
      </c>
      <c r="B34" s="1">
        <v>265.0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284</v>
      </c>
      <c r="B35" s="1">
        <v>1.10198328E8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285</v>
      </c>
      <c r="B36" s="1">
        <v>11.08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286</v>
      </c>
      <c r="B37" s="1">
        <v>11.65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287</v>
      </c>
      <c r="B38" s="1">
        <v>11.610192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288</v>
      </c>
      <c r="B39" s="1">
        <v>11.481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289</v>
      </c>
      <c r="B40" s="1" t="s">
        <v>290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291</v>
      </c>
      <c r="B41" s="1">
        <v>1.13777392E8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292</v>
      </c>
      <c r="B42" s="1">
        <v>3717204.0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293</v>
      </c>
      <c r="B43" s="1">
        <v>3717210.0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294</v>
      </c>
      <c r="B44" s="1">
        <v>115.0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295</v>
      </c>
      <c r="B45" s="1">
        <v>463.0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296</v>
      </c>
      <c r="B46" s="1">
        <v>1.7276544E9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297</v>
      </c>
      <c r="B47" s="1">
        <v>1.7303328E9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298</v>
      </c>
      <c r="B48" s="1">
        <v>0.97725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299</v>
      </c>
      <c r="B49" s="1">
        <v>0.02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300</v>
      </c>
      <c r="B50" s="1">
        <v>9467210.0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301</v>
      </c>
      <c r="B51" s="1">
        <v>-0.924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302</v>
      </c>
      <c r="B52" s="1">
        <v>1.7039808E9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303</v>
      </c>
      <c r="B53" s="1">
        <v>1.7356032E9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304</v>
      </c>
      <c r="B54" s="1">
        <v>1.7197056E9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305</v>
      </c>
      <c r="B55" s="1">
        <v>5752783.0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306</v>
      </c>
      <c r="B56" s="1">
        <v>0.16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307</v>
      </c>
      <c r="B57" s="1">
        <v>0.05054152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308</v>
      </c>
      <c r="B58" s="1">
        <v>0.23713636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309</v>
      </c>
      <c r="B59" s="1" t="s">
        <v>310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311</v>
      </c>
      <c r="B60" s="1" t="s">
        <v>312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313</v>
      </c>
      <c r="B61" s="1" t="s">
        <v>314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315</v>
      </c>
      <c r="B62" s="1" t="s">
        <v>314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316</v>
      </c>
      <c r="B63" s="1" t="s">
        <v>317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318</v>
      </c>
      <c r="B64" s="1" t="s">
        <v>317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319</v>
      </c>
      <c r="B65" s="1">
        <v>1.643121E9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320</v>
      </c>
      <c r="B66" s="1" t="s">
        <v>321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322</v>
      </c>
      <c r="B67" s="1" t="s">
        <v>323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324</v>
      </c>
      <c r="B68" s="1" t="s">
        <v>325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326</v>
      </c>
      <c r="B69" s="1" t="s">
        <v>327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328</v>
      </c>
      <c r="B70" s="1">
        <v>-1.8E7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329</v>
      </c>
      <c r="B71" s="1">
        <v>11.64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330</v>
      </c>
      <c r="B72" s="1" t="s">
        <v>331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332</v>
      </c>
      <c r="B73" s="1">
        <v>41096.0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333</v>
      </c>
      <c r="B74" s="1">
        <v>0.004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334</v>
      </c>
      <c r="B75" s="1">
        <v>3525525.0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335</v>
      </c>
      <c r="B76" s="1">
        <v>0.011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336</v>
      </c>
      <c r="B77" s="1">
        <v>0.029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337</v>
      </c>
      <c r="B78" s="1">
        <v>-0.01658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338</v>
      </c>
      <c r="B79" s="1">
        <v>-1112918.0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339</v>
      </c>
      <c r="B80" s="1">
        <v>-1569777.0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340</v>
      </c>
      <c r="B81" s="1" t="s">
        <v>290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341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38</v>
      </c>
      <c r="B3" s="1">
        <v>0.0</v>
      </c>
      <c r="C3" s="1">
        <v>-63.0</v>
      </c>
      <c r="D3" s="1">
        <v>-63.0</v>
      </c>
      <c r="E3" s="1">
        <f>IF(D3*FORECAST(E2,B3:D3,B2:D2)&gt;0,FORECAST(E2,B3:D3,B2:D2),D3)*$X$1</f>
        <v>-105</v>
      </c>
      <c r="F3" s="1">
        <f>IF(E3*FORECAST(F2,B3:E3,B2:E2)&gt;0,FORECAST(F2,B3:E3,B2:E2),E3)*$X$1</f>
        <v>-136.5</v>
      </c>
      <c r="G3" s="1">
        <f>IF(F3*FORECAST(G2,B3:F3,B2:F2)&gt;0,FORECAST(G2,B3:F3,B2:F2),F3)*$X$1</f>
        <v>-168</v>
      </c>
      <c r="H3" s="1">
        <f>IF(G3*FORECAST(H2,B3:G3,B2:G2)&gt;0,FORECAST(H2,B3:G3,B2:G2),G3)*$X$1</f>
        <v>-199.5</v>
      </c>
      <c r="I3" s="1">
        <f>IF(H3*FORECAST(I2,B3:H3,B2:H2)&gt;0,FORECAST(I2,B3:H3,B2:H2),H3)*$X$1</f>
        <v>-231</v>
      </c>
      <c r="J3" s="1">
        <f>IF(I3*FORECAST(J2,B3:I3,B2:I2)&gt;0,FORECAST(J2,B3:I3,B2:I2),I3)*$X$1</f>
        <v>-262.5</v>
      </c>
      <c r="K3" s="1">
        <f>IF(J3*FORECAST(K2,B3:J3,B2:J2)&gt;0,FORECAST(K2,B3:J3,B2:J2),J3)*$X$1</f>
        <v>-294</v>
      </c>
      <c r="L3" s="5">
        <f>IF(K3*FORECAST(L2,B3:K3,B2:K2)&gt;0,FORECAST(L2,B3:K3,B2:K2),K3)*$X$1</f>
        <v>-325.5</v>
      </c>
      <c r="M3" s="5">
        <f>IF(L3*FORECAST(M2,B3:L3,B2:L2)&gt;0,FORECAST(M2,B3:L3,B2:L2),L3)*$X$1</f>
        <v>-357</v>
      </c>
      <c r="N3" s="5">
        <f>IF(M3*FORECAST(N2,B3:M3,B2:M2)&gt;0,FORECAST(N2,B3:M3,B2:M2),M3)*$X$1</f>
        <v>-388.5</v>
      </c>
      <c r="O3" s="5">
        <f>IF(N3*FORECAST(O2,B3:N3,B2:N2)&gt;0,FORECAST(O2,B3:N3,B2:N2),N3)*$X$1</f>
        <v>-420</v>
      </c>
      <c r="P3" s="5">
        <f>IF(O3*FORECAST(P2,B3:O3,B2:O2)&gt;0,FORECAST(P2,B3:O3,B2:O2),O3)*$X$1</f>
        <v>-451.5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69</v>
      </c>
      <c r="B4" s="1">
        <v>-1.0</v>
      </c>
      <c r="C4" s="1">
        <v>-58.0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342</v>
      </c>
      <c r="B5" s="1">
        <v>7.0</v>
      </c>
      <c r="C5" s="1">
        <v>28.0</v>
      </c>
      <c r="D5" s="1">
        <v>15.0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343</v>
      </c>
      <c r="L7" s="1">
        <f>IF(P3*FORECAST(P2,B3:P3,B2:P2)&gt;0,FORECAST(P2,B3:P3,B2:P2),O3)*$X$1 * (1+0.02)/(0.0789-0.02)</f>
        <v>-7818.845501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344</v>
      </c>
      <c r="L8" s="6">
        <f t="array" ref="L8">NPV(0.0789,F3:P3)</f>
        <v>-1940.39133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345</v>
      </c>
      <c r="L9" s="6">
        <f t="array" ref="L9">NPV(0.0789,F16:P16)</f>
        <v>-3391.169578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346</v>
      </c>
      <c r="L10" s="6">
        <f>L8 + L9</f>
        <v>-5331.560908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70</v>
      </c>
      <c r="L11" s="1">
        <v>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347</v>
      </c>
      <c r="L12" s="6">
        <f>L10 - L11</f>
        <v>-5332.560908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348</v>
      </c>
      <c r="L13" s="1">
        <v>15.0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-355.5040606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-7818.845501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3.0</v>
      </c>
      <c r="C3" s="1">
        <v>11.0</v>
      </c>
      <c r="D3" s="1">
        <v>4.0</v>
      </c>
      <c r="E3" s="1">
        <f>IF(D3*FORECAST(E2,B3:D3,B2:D2)&gt;0,FORECAST(E2,B3:D3,B2:D2),D3)*$X$1</f>
        <v>7</v>
      </c>
      <c r="F3" s="1">
        <f>IF(E3*FORECAST(F2,B3:E3,B2:E2)&gt;0,FORECAST(F2,B3:E3,B2:E2),E3)*$X$1</f>
        <v>7.5</v>
      </c>
      <c r="G3" s="1">
        <f>IF(F3*FORECAST(G2,B3:F3,B2:F2)&gt;0,FORECAST(G2,B3:F3,B2:F2),F3)*$X$1</f>
        <v>8</v>
      </c>
      <c r="H3" s="1">
        <f>IF(G3*FORECAST(H2,B3:G3,B2:G2)&gt;0,FORECAST(H2,B3:G3,B2:G2),G3)*$X$1</f>
        <v>8.5</v>
      </c>
      <c r="I3" s="1">
        <f>IF(H3*FORECAST(I2,B3:H3,B2:H2)&gt;0,FORECAST(I2,B3:H3,B2:H2),H3)*$X$1</f>
        <v>9</v>
      </c>
      <c r="J3" s="1">
        <f>IF(I3*FORECAST(J2,B3:I3,B2:I2)&gt;0,FORECAST(J2,B3:I3,B2:I2),I3)*$X$1</f>
        <v>9.5</v>
      </c>
      <c r="K3" s="1">
        <f>IF(J3*FORECAST(K2,B3:J3,B2:J2)&gt;0,FORECAST(K2,B3:J3,B2:J2),J3)*$X$1</f>
        <v>10</v>
      </c>
      <c r="L3" s="5">
        <f>IF(K3*FORECAST(L2,B3:K3,B2:K2)&gt;0,FORECAST(L2,B3:K3,B2:K2),K3)*$X$1</f>
        <v>10.5</v>
      </c>
      <c r="M3" s="5">
        <f>IF(L3*FORECAST(M2,B3:L3,B2:L2)&gt;0,FORECAST(M2,B3:L3,B2:L2),L3)*$X$1</f>
        <v>11</v>
      </c>
      <c r="N3" s="5">
        <f>IF(M3*FORECAST(N2,B3:M3,B2:M2)&gt;0,FORECAST(N2,B3:M3,B2:M2),M3)*$X$1</f>
        <v>11.5</v>
      </c>
      <c r="O3" s="5">
        <f>IF(N3*FORECAST(O2,B3:N3,B2:N2)&gt;0,FORECAST(O2,B3:N3,B2:N2),N3)*$X$1</f>
        <v>12</v>
      </c>
      <c r="P3" s="5">
        <f>IF(O3*FORECAST(P2,B3:O3,B2:O2)&gt;0,FORECAST(P2,B3:O3,B2:O2),O3)*$X$1</f>
        <v>12.5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69</v>
      </c>
      <c r="B4" s="1">
        <v>-1.0</v>
      </c>
      <c r="C4" s="1">
        <v>-58.0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342</v>
      </c>
      <c r="B5" s="1">
        <v>7.0</v>
      </c>
      <c r="C5" s="1">
        <v>28.0</v>
      </c>
      <c r="D5" s="1">
        <v>15.0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343</v>
      </c>
      <c r="L7" s="1">
        <f>IF(P3*FORECAST(P2,B3:P3,B2:P2)&gt;0,FORECAST(P2,B3:P3,B2:P2),O3)*$X$1 * (1+0.02)/(0.0789-0.02)</f>
        <v>216.4685908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344</v>
      </c>
      <c r="L8" s="6">
        <f t="array" ref="L8">NPV(0.0789,F3:P3)</f>
        <v>69.07836309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345</v>
      </c>
      <c r="L9" s="6">
        <f t="array" ref="L9">NPV(0.0789,F16:P16)</f>
        <v>93.88620094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346</v>
      </c>
      <c r="L10" s="6">
        <f>L8 + L9</f>
        <v>162.964564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70</v>
      </c>
      <c r="L11" s="1">
        <v>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347</v>
      </c>
      <c r="L12" s="6">
        <f>L10 - L11</f>
        <v>161.964564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348</v>
      </c>
      <c r="L13" s="1">
        <v>15.0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10.7976376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216.4685908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