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<sst xmlns="http://schemas.openxmlformats.org/spreadsheetml/2006/main" count="873" uniqueCount="734">
  <si>
    <t>ticker</t>
  </si>
  <si>
    <t>TCRX</t>
  </si>
  <si>
    <t>nombre</t>
  </si>
  <si>
    <t>TSCAN THERAPEUTICS INC</t>
  </si>
  <si>
    <t>empresa</t>
  </si>
  <si>
    <t>Biotechnology &amp; Medical Research</t>
  </si>
  <si>
    <t>Open</t>
  </si>
  <si>
    <t>Target Price</t>
  </si>
  <si>
    <t>Upside</t>
  </si>
  <si>
    <t>-1917.73%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</si>
  <si>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</si>
  <si>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</si>
  <si>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</si>
  <si>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</si>
  <si>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</si>
  <si>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</si>
  <si>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</si>
  <si>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</si>
  <si>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</si>
  <si>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</si>
  <si>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</si>
  <si>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</si>
  <si>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</si>
  <si>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</si>
  <si>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</si>
  <si>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</si>
  <si>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</si>
  <si>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</si>
  <si>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</si>
  <si>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</si>
  <si>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</si>
  <si>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</si>
  <si>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</si>
  <si>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</si>
  <si>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</si>
  <si>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</si>
  <si>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</si>
  <si>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</si>
  <si>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</si>
  <si>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</si>
  <si>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</si>
  <si>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</si>
  <si>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</si>
  <si>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</si>
  <si>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</si>
  <si>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</si>
  <si>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</si>
  <si>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</si>
  <si>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</si>
  <si>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</si>
  <si>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</si>
  <si>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</si>
  <si>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</si>
  <si>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</si>
  <si>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</si>
  <si>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</si>
  <si>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</si>
  <si>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</si>
  <si>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</si>
  <si>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</si>
  <si>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</si>
  <si>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</si>
  <si>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</si>
  <si>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</si>
  <si>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</si>
  <si>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</si>
  <si>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</si>
  <si>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</si>
  <si>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</si>
  <si>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</si>
  <si>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</si>
  <si>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</si>
  <si>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</si>
  <si>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</si>
  <si>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</si>
  <si>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</si>
  <si>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</si>
  <si>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</si>
  <si>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</si>
  <si>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</si>
  <si>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-44.5</t>
  </si>
  <si>
    <t>-37.38</t>
  </si>
  <si>
    <t>6.72</t>
  </si>
  <si>
    <t>4.1</t>
  </si>
  <si>
    <t>3.15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</si>
  <si>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</si>
  <si>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</si>
  <si>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</si>
  <si>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</si>
  <si>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</si>
  <si>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</si>
  <si>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</si>
  <si>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</si>
  <si>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</si>
  <si>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</si>
  <si>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</si>
  <si>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</si>
  <si>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</si>
  <si>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</si>
  <si>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</si>
  <si>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</si>
  <si>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</si>
  <si>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</si>
  <si>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</si>
  <si>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</si>
  <si>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</si>
  <si>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</si>
  <si>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</si>
  <si>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</si>
  <si>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</si>
  <si>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</si>
  <si>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</si>
  <si>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</si>
  <si>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-35.47</t>
  </si>
  <si>
    <t>-28.52</t>
  </si>
  <si>
    <t>-4.17</t>
  </si>
  <si>
    <t>-2.75</t>
  </si>
  <si>
    <t>-1.87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</si>
  <si>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</si>
  <si>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</si>
  <si>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</si>
  <si>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</si>
  <si>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</si>
  <si>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</si>
  <si>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-22.17</t>
  </si>
  <si>
    <t>-17.83</t>
  </si>
  <si>
    <t>-2.61</t>
  </si>
  <si>
    <t>-1.72</t>
  </si>
  <si>
    <t>-1.17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</si>
  <si>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</si>
  <si>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</si>
  <si>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</si>
  <si>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</si>
  <si>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</si>
  <si>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</si>
  <si>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</si>
  <si>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</si>
  <si>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</si>
  <si>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</si>
  <si>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</si>
  <si>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</si>
  <si>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</si>
  <si>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</si>
  <si>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</si>
  <si>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</si>
  <si>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</si>
  <si>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-33.08</t>
  </si>
  <si>
    <t>-25.56</t>
  </si>
  <si>
    <t>-21.51</t>
  </si>
  <si>
    <t>-24.79</t>
  </si>
  <si>
    <t>Return on Total Capital</t>
  </si>
  <si>
    <t>-45.49</t>
  </si>
  <si>
    <t>-31.75</t>
  </si>
  <si>
    <t>-23.65</t>
  </si>
  <si>
    <t>-27.25</t>
  </si>
  <si>
    <t>Return On Equity %</t>
  </si>
  <si>
    <t>-87.44</t>
  </si>
  <si>
    <t>-54.64</t>
  </si>
  <si>
    <t>-50.9</t>
  </si>
  <si>
    <t>-71.29</t>
  </si>
  <si>
    <t>Return on Common Equity</t>
  </si>
  <si>
    <t>87.67</t>
  </si>
  <si>
    <t>-82.2</t>
  </si>
  <si>
    <t>Margin Analysis</t>
  </si>
  <si>
    <t>Gross Profit Margin %</t>
  </si>
  <si>
    <t>-343.29</t>
  </si>
  <si>
    <t>-341.96</t>
  </si>
  <si>
    <t>-318.8</t>
  </si>
  <si>
    <t>SG&amp;A Margin</t>
  </si>
  <si>
    <t>621.29</t>
  </si>
  <si>
    <t>136.36</t>
  </si>
  <si>
    <t>150.37</t>
  </si>
  <si>
    <t>125.2</t>
  </si>
  <si>
    <t>EBITDA Margin %</t>
  </si>
  <si>
    <t>-446.83</t>
  </si>
  <si>
    <t>-454.37</t>
  </si>
  <si>
    <t>-418.53</t>
  </si>
  <si>
    <t>EBITA Margin %</t>
  </si>
  <si>
    <t>-479.65</t>
  </si>
  <si>
    <t>-492.32</t>
  </si>
  <si>
    <t>EBIT Margin %</t>
  </si>
  <si>
    <t>Income From Continuing Operations Margin %</t>
  </si>
  <si>
    <t>-479.49</t>
  </si>
  <si>
    <t>-489.26</t>
  </si>
  <si>
    <t>-423.86</t>
  </si>
  <si>
    <t>Net Income Margin %</t>
  </si>
  <si>
    <t>Net Avail. For Common Margin %</t>
  </si>
  <si>
    <t>Normalized Net Income Margin</t>
  </si>
  <si>
    <t>-299.68</t>
  </si>
  <si>
    <t>-305.79</t>
  </si>
  <si>
    <t>-264.91</t>
  </si>
  <si>
    <t>Levered Free Cash Flow Margin</t>
  </si>
  <si>
    <t>-539.14</t>
  </si>
  <si>
    <t>-329.67</t>
  </si>
  <si>
    <t>-316.5</t>
  </si>
  <si>
    <t>-198.72</t>
  </si>
  <si>
    <t>Unlevered Free Cash Flow Margin</t>
  </si>
  <si>
    <t>-311.07</t>
  </si>
  <si>
    <t>-187.55</t>
  </si>
  <si>
    <t>Asset Turnover</t>
  </si>
  <si>
    <t>0.02</t>
  </si>
  <si>
    <t>0.09</t>
  </si>
  <si>
    <t>0.07</t>
  </si>
  <si>
    <t>Fixed Assets Turnover</t>
  </si>
  <si>
    <t>0.11</t>
  </si>
  <si>
    <t>0.68</t>
  </si>
  <si>
    <t>0.31</t>
  </si>
  <si>
    <t>0.3</t>
  </si>
  <si>
    <t>Short Term Liquidity</t>
  </si>
  <si>
    <t>Current Ratio</t>
  </si>
  <si>
    <t>17.69</t>
  </si>
  <si>
    <t>2.09</t>
  </si>
  <si>
    <t>7.76</t>
  </si>
  <si>
    <t>7.17</t>
  </si>
  <si>
    <t>6.51</t>
  </si>
  <si>
    <t>Quick Ratio</t>
  </si>
  <si>
    <t>17.43</t>
  </si>
  <si>
    <t>1.99</t>
  </si>
  <si>
    <t>7.56</t>
  </si>
  <si>
    <t>6.94</t>
  </si>
  <si>
    <t>6.44</t>
  </si>
  <si>
    <t>Operating Cash Flow to Current Liabilities</t>
  </si>
  <si>
    <t>-5.23</t>
  </si>
  <si>
    <t>-0.17</t>
  </si>
  <si>
    <t>-2.28</t>
  </si>
  <si>
    <t>-3.84</t>
  </si>
  <si>
    <t>-2.06</t>
  </si>
  <si>
    <t>Average Days Payable Outstanding</t>
  </si>
  <si>
    <t>34.86</t>
  </si>
  <si>
    <t>18.98</t>
  </si>
  <si>
    <t>14.27</t>
  </si>
  <si>
    <t>10.94</t>
  </si>
  <si>
    <t>Long Term Solvency</t>
  </si>
  <si>
    <t>Total Debt/Equity</t>
  </si>
  <si>
    <t>11.49</t>
  </si>
  <si>
    <t>43.17</t>
  </si>
  <si>
    <t>3.76</t>
  </si>
  <si>
    <t>86.47</t>
  </si>
  <si>
    <t>61.27</t>
  </si>
  <si>
    <t>Total Debt / Total Capital</t>
  </si>
  <si>
    <t>10.3</t>
  </si>
  <si>
    <t>30.15</t>
  </si>
  <si>
    <t>3.62</t>
  </si>
  <si>
    <t>46.37</t>
  </si>
  <si>
    <t>37.99</t>
  </si>
  <si>
    <t>LT Debt/Equity</t>
  </si>
  <si>
    <t>10.45</t>
  </si>
  <si>
    <t>34.96</t>
  </si>
  <si>
    <t>2.73</t>
  </si>
  <si>
    <t>82.77</t>
  </si>
  <si>
    <t>56.9</t>
  </si>
  <si>
    <t>Long-Term Debt / Total Capital</t>
  </si>
  <si>
    <t>9.37</t>
  </si>
  <si>
    <t>24.41</t>
  </si>
  <si>
    <t>2.63</t>
  </si>
  <si>
    <t>44.39</t>
  </si>
  <si>
    <t>35.28</t>
  </si>
  <si>
    <t>Total Liabilities / Total Assets</t>
  </si>
  <si>
    <t>13.85</t>
  </si>
  <si>
    <t>65.38</t>
  </si>
  <si>
    <t>14.53</t>
  </si>
  <si>
    <t>50.06</t>
  </si>
  <si>
    <t>44.56</t>
  </si>
  <si>
    <t>EBIT / Interest Expense</t>
  </si>
  <si>
    <t>-56.66</t>
  </si>
  <si>
    <t>-24.86</t>
  </si>
  <si>
    <t>EBITDA / Interest Expense</t>
  </si>
  <si>
    <t>-47.92</t>
  </si>
  <si>
    <t>-19.24</t>
  </si>
  <si>
    <t>(EBITDA - Capex) / Interest Expense</t>
  </si>
  <si>
    <t>-51.51</t>
  </si>
  <si>
    <t>-20.07</t>
  </si>
  <si>
    <t>Total Debt / EBITDA</t>
  </si>
  <si>
    <t>-0.37</t>
  </si>
  <si>
    <t>-0.31</t>
  </si>
  <si>
    <t>-0.14</t>
  </si>
  <si>
    <t>-1.53</t>
  </si>
  <si>
    <t>-1.28</t>
  </si>
  <si>
    <t>Net Debt / EBITDA</t>
  </si>
  <si>
    <t>2.82</t>
  </si>
  <si>
    <t>1.15</t>
  </si>
  <si>
    <t>3.53</t>
  </si>
  <si>
    <t>0.6</t>
  </si>
  <si>
    <t>1.38</t>
  </si>
  <si>
    <t>Total Debt / (EBITDA - Capex)</t>
  </si>
  <si>
    <t>-0.34</t>
  </si>
  <si>
    <t>-0.27</t>
  </si>
  <si>
    <t>-0.11</t>
  </si>
  <si>
    <t>-1.42</t>
  </si>
  <si>
    <t>-1.23</t>
  </si>
  <si>
    <t>Net Debt / (EBITDA - Capex)</t>
  </si>
  <si>
    <t>2.57</t>
  </si>
  <si>
    <t>0.98</t>
  </si>
  <si>
    <t>2.88</t>
  </si>
  <si>
    <t>0.56</t>
  </si>
  <si>
    <t>1.32</t>
  </si>
  <si>
    <t>Growth Over Prior Year</t>
  </si>
  <si>
    <t>Total Revenues, 1 Yr. Growth %</t>
  </si>
  <si>
    <t>834.65</t>
  </si>
  <si>
    <t>33.47</t>
  </si>
  <si>
    <t>55.52</t>
  </si>
  <si>
    <t>Gross Profit, 1 Yr. Growth %</t>
  </si>
  <si>
    <t>106.44</t>
  </si>
  <si>
    <t>78.6</t>
  </si>
  <si>
    <t>32.95</t>
  </si>
  <si>
    <t>44.98</t>
  </si>
  <si>
    <t>EBITDA, 1 Yr. Growth %</t>
  </si>
  <si>
    <t>82.62</t>
  </si>
  <si>
    <t>81.23</t>
  </si>
  <si>
    <t>35.72</t>
  </si>
  <si>
    <t>43.25</t>
  </si>
  <si>
    <t>EBITA, 1 Yr. Growth %</t>
  </si>
  <si>
    <t>84.61</t>
  </si>
  <si>
    <t>85.42</t>
  </si>
  <si>
    <t>40.25</t>
  </si>
  <si>
    <t>EBIT, 1 Yr. Growth %</t>
  </si>
  <si>
    <t>Earnings From Cont. Operations, 1 Yr. Growth %</t>
  </si>
  <si>
    <t>91.29</t>
  </si>
  <si>
    <t>86.11</t>
  </si>
  <si>
    <t>36.19</t>
  </si>
  <si>
    <t>34.73</t>
  </si>
  <si>
    <t>Net Income, 1 Yr. Growth %</t>
  </si>
  <si>
    <t>Normalized Net Income, 1 Yr. Growth %</t>
  </si>
  <si>
    <t>Diluted EPS Before Extra, 1 Yr. Growth %</t>
  </si>
  <si>
    <t>-19.58</t>
  </si>
  <si>
    <t>-85.38</t>
  </si>
  <si>
    <t>-33.95</t>
  </si>
  <si>
    <t>-32.26</t>
  </si>
  <si>
    <t>Net Property, Plant and Equip., 1 Yr. Growth %</t>
  </si>
  <si>
    <t>95.54</t>
  </si>
  <si>
    <t>37.7</t>
  </si>
  <si>
    <t>301.03</t>
  </si>
  <si>
    <t>2.94</t>
  </si>
  <si>
    <t>Total Assets, 1 Yr. Growth %</t>
  </si>
  <si>
    <t>0.72</t>
  </si>
  <si>
    <t>278.2</t>
  </si>
  <si>
    <t>5.84</t>
  </si>
  <si>
    <t>36.7</t>
  </si>
  <si>
    <t>Tangible Book Value, 1 Yr. Growth %</t>
  </si>
  <si>
    <t>147.77</t>
  </si>
  <si>
    <t>-478.64</t>
  </si>
  <si>
    <t>-38.15</t>
  </si>
  <si>
    <t>51.73</t>
  </si>
  <si>
    <t>Common Equity, 1 Yr. Growth %</t>
  </si>
  <si>
    <t>Cash From Operations, 1 Yr. Growth %</t>
  </si>
  <si>
    <t>-75.86</t>
  </si>
  <si>
    <t>36.62</t>
  </si>
  <si>
    <t>-7.74</t>
  </si>
  <si>
    <t>Capital Expenditures, 1 Yr. Growth %</t>
  </si>
  <si>
    <t>239.86</t>
  </si>
  <si>
    <t>134.57</t>
  </si>
  <si>
    <t>-57.5</t>
  </si>
  <si>
    <t>-25.54</t>
  </si>
  <si>
    <t>Levered Free Cash Flow, 1 Yr. Growth %</t>
  </si>
  <si>
    <t>471.52</t>
  </si>
  <si>
    <t>28.14</t>
  </si>
  <si>
    <t>-2.36</t>
  </si>
  <si>
    <t>Unlevered Free Cash Flow, 1 Yr. Growth %</t>
  </si>
  <si>
    <t>25.94</t>
  </si>
  <si>
    <t>-6.24</t>
  </si>
  <si>
    <t>Compound Annual Growth Rate Over Two Years</t>
  </si>
  <si>
    <t>Total Revenues, 2 Yr. CAGR %</t>
  </si>
  <si>
    <t>253.19</t>
  </si>
  <si>
    <t>44.07</t>
  </si>
  <si>
    <t>Gross Profit, 2 Yr. CAGR %</t>
  </si>
  <si>
    <t>92.02</t>
  </si>
  <si>
    <t>54.09</t>
  </si>
  <si>
    <t>38.84</t>
  </si>
  <si>
    <t>EBITDA, 2 Yr. CAGR %</t>
  </si>
  <si>
    <t>81.93</t>
  </si>
  <si>
    <t>56.83</t>
  </si>
  <si>
    <t>39.43</t>
  </si>
  <si>
    <t>EBITA, 2 Yr. CAGR %</t>
  </si>
  <si>
    <t>85.01</t>
  </si>
  <si>
    <t>59.38</t>
  </si>
  <si>
    <t>38.61</t>
  </si>
  <si>
    <t>EBIT, 2 Yr. CAGR %</t>
  </si>
  <si>
    <t>Earnings From Cont. Operations, 2 Yr. CAGR %</t>
  </si>
  <si>
    <t>88.68</t>
  </si>
  <si>
    <t>59.2</t>
  </si>
  <si>
    <t>35.46</t>
  </si>
  <si>
    <t>Net Income, 2 Yr. CAGR %</t>
  </si>
  <si>
    <t>Normalized Net Income, 2 Yr. CAGR %</t>
  </si>
  <si>
    <t>Diluted EPS Before Extra, 2 Yr. CAGR %</t>
  </si>
  <si>
    <t>-65.71</t>
  </si>
  <si>
    <t>-68.93</t>
  </si>
  <si>
    <t>-33.11</t>
  </si>
  <si>
    <t>Net Property, Plant and Equip., 2 Yr. CAGR %</t>
  </si>
  <si>
    <t>64.09</t>
  </si>
  <si>
    <t>134.99</t>
  </si>
  <si>
    <t>103.18</t>
  </si>
  <si>
    <t>Total Assets, 2 Yr. CAGR %</t>
  </si>
  <si>
    <t>95.17</t>
  </si>
  <si>
    <t>100.07</t>
  </si>
  <si>
    <t>20.28</t>
  </si>
  <si>
    <t>Tangible Book Value, 2 Yr. CAGR %</t>
  </si>
  <si>
    <t>206.29</t>
  </si>
  <si>
    <t>53.03</t>
  </si>
  <si>
    <t>-3.13</t>
  </si>
  <si>
    <t>Common Equity, 2 Yr. CAGR %</t>
  </si>
  <si>
    <t>Cash From Operations, 2 Yr. CAGR %</t>
  </si>
  <si>
    <t>97.16</t>
  </si>
  <si>
    <t>369.03</t>
  </si>
  <si>
    <t>12.27</t>
  </si>
  <si>
    <t>Capital Expenditures, 2 Yr. CAGR %</t>
  </si>
  <si>
    <t>182.35</t>
  </si>
  <si>
    <t>-0.15</t>
  </si>
  <si>
    <t>-43.74</t>
  </si>
  <si>
    <t>Levered Free Cash Flow, 2 Yr. CAGR %</t>
  </si>
  <si>
    <t>170.62</t>
  </si>
  <si>
    <t>11.85</t>
  </si>
  <si>
    <t>Unlevered Free Cash Flow, 2 Yr. CAGR %</t>
  </si>
  <si>
    <t>168.28</t>
  </si>
  <si>
    <t>8.67</t>
  </si>
  <si>
    <t>Compound Annual Growth Rate Over Three Years</t>
  </si>
  <si>
    <t>Total Revenues, 3 Yr. CAGR %</t>
  </si>
  <si>
    <t>168.7</t>
  </si>
  <si>
    <t>Gross Profit, 3 Yr. CAGR %</t>
  </si>
  <si>
    <t>69.87</t>
  </si>
  <si>
    <t>EBITDA, 3 Yr. CAGR %</t>
  </si>
  <si>
    <t>52.17</t>
  </si>
  <si>
    <t>EBITA, 3 Yr. CAGR %</t>
  </si>
  <si>
    <t>67.38</t>
  </si>
  <si>
    <t>52.73</t>
  </si>
  <si>
    <t>EBIT, 3 Yr. CAGR %</t>
  </si>
  <si>
    <t>Earnings From Cont. Operations, 3 Yr. CAGR %</t>
  </si>
  <si>
    <t>69.25</t>
  </si>
  <si>
    <t>50.59</t>
  </si>
  <si>
    <t>Net Income, 3 Yr. CAGR %</t>
  </si>
  <si>
    <t>Normalized Net Income, 3 Yr. CAGR %</t>
  </si>
  <si>
    <t>Diluted EPS Before Extra, 3 Yr. CAGR %</t>
  </si>
  <si>
    <t>-57.34</t>
  </si>
  <si>
    <t>-59.71</t>
  </si>
  <si>
    <t>Net Property, Plant and Equip., 3 Yr. CAGR %</t>
  </si>
  <si>
    <t>121.03</t>
  </si>
  <si>
    <t>78.47</t>
  </si>
  <si>
    <t>Total Assets, 3 Yr. CAGR %</t>
  </si>
  <si>
    <t>59.16</t>
  </si>
  <si>
    <t>76.21</t>
  </si>
  <si>
    <t>Tangible Book Value, 3 Yr. CAGR %</t>
  </si>
  <si>
    <t>79.69</t>
  </si>
  <si>
    <t>52.59</t>
  </si>
  <si>
    <t>Common Equity, 3 Yr. CAGR %</t>
  </si>
  <si>
    <t>Cash From Operations, 3 Yr. CAGR %</t>
  </si>
  <si>
    <t>74.47</t>
  </si>
  <si>
    <t>172.78</t>
  </si>
  <si>
    <t>Capital Expenditures, 3 Yr. CAGR %</t>
  </si>
  <si>
    <t>50.19</t>
  </si>
  <si>
    <t>-9.45</t>
  </si>
  <si>
    <t>Levered Free Cash Flow, 3 Yr. CAGR %</t>
  </si>
  <si>
    <t>92.65</t>
  </si>
  <si>
    <t>Unlevered Free Cash Flow, 3 Yr. CAGR %</t>
  </si>
  <si>
    <t>88.98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</si>
  <si>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</si>
  <si>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</si>
  <si>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</si>
  <si>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</si>
  <si>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</si>
  <si>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</si>
  <si>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</si>
  <si>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106.9</t>
  </si>
  <si>
    <t>37.32</t>
  </si>
  <si>
    <t>278.8</t>
  </si>
  <si>
    <t>161</t>
  </si>
  <si>
    <t>-</t>
  </si>
  <si>
    <t>Change</t>
  </si>
  <si>
    <t>-65.09%</t>
  </si>
  <si>
    <t>647.03%</t>
  </si>
  <si>
    <t>-42.24%</t>
  </si>
  <si>
    <t>0%</t>
  </si>
  <si>
    <t>Enterprise Value (EV)
                                    1</t>
  </si>
  <si>
    <t>-54.48</t>
  </si>
  <si>
    <t>-53.41</t>
  </si>
  <si>
    <t>116.8</t>
  </si>
  <si>
    <t>31.38</t>
  </si>
  <si>
    <t>31.03</t>
  </si>
  <si>
    <t>-1.96%</t>
  </si>
  <si>
    <t>-318.71%</t>
  </si>
  <si>
    <t>-62.97%</t>
  </si>
  <si>
    <t>-27.45%</t>
  </si>
  <si>
    <t>-1.12%</t>
  </si>
  <si>
    <t>P/E ratio</t>
  </si>
  <si>
    <t>-1.08x</t>
  </si>
  <si>
    <t>-0.56x</t>
  </si>
  <si>
    <t>-4.29x</t>
  </si>
  <si>
    <t>-2.56x</t>
  </si>
  <si>
    <t>-2.53x</t>
  </si>
  <si>
    <t>-2.49x</t>
  </si>
  <si>
    <t>PBR</t>
  </si>
  <si>
    <t>0.37x</t>
  </si>
  <si>
    <t>1.85x</t>
  </si>
  <si>
    <t>0.78x</t>
  </si>
  <si>
    <t>1.03x</t>
  </si>
  <si>
    <t>1.32x</t>
  </si>
  <si>
    <t>PEG</t>
  </si>
  <si>
    <t>-0.1x</t>
  </si>
  <si>
    <t>0x</t>
  </si>
  <si>
    <t>0.1x</t>
  </si>
  <si>
    <t>-2.41x</t>
  </si>
  <si>
    <t>-1.4x</t>
  </si>
  <si>
    <t>Capitalization / Revenue</t>
  </si>
  <si>
    <t>10.5x</t>
  </si>
  <si>
    <t>2.76x</t>
  </si>
  <si>
    <t>13.2x</t>
  </si>
  <si>
    <t>44.7x</t>
  </si>
  <si>
    <t>23.1x</t>
  </si>
  <si>
    <t>16.8x</t>
  </si>
  <si>
    <t>EV / Revenue</t>
  </si>
  <si>
    <t>-5.37x</t>
  </si>
  <si>
    <t>-3.95x</t>
  </si>
  <si>
    <t>5.55x</t>
  </si>
  <si>
    <t>12x</t>
  </si>
  <si>
    <t>4.49x</t>
  </si>
  <si>
    <t>3.24x</t>
  </si>
  <si>
    <t>EV / EBITDA</t>
  </si>
  <si>
    <t>1.27x</t>
  </si>
  <si>
    <t>0.94x</t>
  </si>
  <si>
    <t>-1.41x</t>
  </si>
  <si>
    <t>-0.34x</t>
  </si>
  <si>
    <t>-0.23x</t>
  </si>
  <si>
    <t>-0.2x</t>
  </si>
  <si>
    <t>EV / EBIT</t>
  </si>
  <si>
    <t>1.12x</t>
  </si>
  <si>
    <t>0.8x</t>
  </si>
  <si>
    <t>-1.25x</t>
  </si>
  <si>
    <t>-0.33x</t>
  </si>
  <si>
    <t>-0.22x</t>
  </si>
  <si>
    <t>EV / FCF</t>
  </si>
  <si>
    <t>0.93x</t>
  </si>
  <si>
    <t>0.76x</t>
  </si>
  <si>
    <t>-1.81x</t>
  </si>
  <si>
    <t>-0.45x</t>
  </si>
  <si>
    <t>-0.28x</t>
  </si>
  <si>
    <t>-0.27x</t>
  </si>
  <si>
    <t>FCF Yield</t>
  </si>
  <si>
    <t>108%</t>
  </si>
  <si>
    <t>132%</t>
  </si>
  <si>
    <t>-55.2%</t>
  </si>
  <si>
    <t>-223%</t>
  </si>
  <si>
    <t>-352%</t>
  </si>
  <si>
    <t>-369%</t>
  </si>
  <si>
    <t>Dividend per Share
                                    2</t>
  </si>
  <si>
    <t>Rate of return</t>
  </si>
  <si>
    <t>EPS
                                    2</t>
  </si>
  <si>
    <t>-1.36</t>
  </si>
  <si>
    <t>-1.113</t>
  </si>
  <si>
    <t>-1.125</t>
  </si>
  <si>
    <t>-1.145</t>
  </si>
  <si>
    <t>Distribution rate</t>
  </si>
  <si>
    <t>Net sales
                                    1</t>
  </si>
  <si>
    <t>10.14</t>
  </si>
  <si>
    <t>13.54</t>
  </si>
  <si>
    <t>21.05</t>
  </si>
  <si>
    <t>3.6</t>
  </si>
  <si>
    <t>6.983</t>
  </si>
  <si>
    <t>9.563</t>
  </si>
  <si>
    <t>EBITDA
                                    1</t>
  </si>
  <si>
    <t>-42.8</t>
  </si>
  <si>
    <t>-56.95</t>
  </si>
  <si>
    <t>-82.89</t>
  </si>
  <si>
    <t>-126.2</t>
  </si>
  <si>
    <t>-136.1</t>
  </si>
  <si>
    <t>-154.8</t>
  </si>
  <si>
    <t>EBIT
                                    1</t>
  </si>
  <si>
    <t>-48.64</t>
  </si>
  <si>
    <t>-66.64</t>
  </si>
  <si>
    <t>-93.46</t>
  </si>
  <si>
    <t>-131.5</t>
  </si>
  <si>
    <t>-143.5</t>
  </si>
  <si>
    <t>-153.7</t>
  </si>
  <si>
    <t>Net income
                                    1</t>
  </si>
  <si>
    <t>-48.62</t>
  </si>
  <si>
    <t>-66.22</t>
  </si>
  <si>
    <t>-89.22</t>
  </si>
  <si>
    <t>-124.6</t>
  </si>
  <si>
    <t>-138.6</t>
  </si>
  <si>
    <t>-151.1</t>
  </si>
  <si>
    <t>Net Debt
                                    1</t>
  </si>
  <si>
    <t>-161.4</t>
  </si>
  <si>
    <t>-90.74</t>
  </si>
  <si>
    <t>-162</t>
  </si>
  <si>
    <t>-117.8</t>
  </si>
  <si>
    <t>-129.7</t>
  </si>
  <si>
    <t>-130</t>
  </si>
  <si>
    <t>Reference price
                                    2</t>
  </si>
  <si>
    <t>4.500</t>
  </si>
  <si>
    <t>1.550</t>
  </si>
  <si>
    <t>5.830</t>
  </si>
  <si>
    <t>2.850</t>
  </si>
  <si>
    <t>Nbr of stocks (in thousands)</t>
  </si>
  <si>
    <t>23,761</t>
  </si>
  <si>
    <t>24,080</t>
  </si>
  <si>
    <t>47,825</t>
  </si>
  <si>
    <t>56,505</t>
  </si>
  <si>
    <t>Announcement Date</t>
  </si>
  <si>
    <t>3/9/22</t>
  </si>
  <si>
    <t>3/8/23</t>
  </si>
  <si>
    <t>3/6/24</t>
  </si>
  <si>
    <t>address1</t>
  </si>
  <si>
    <t>830 Winter Street</t>
  </si>
  <si>
    <t>city</t>
  </si>
  <si>
    <t>Waltham</t>
  </si>
  <si>
    <t>state</t>
  </si>
  <si>
    <t>MA</t>
  </si>
  <si>
    <t>zip</t>
  </si>
  <si>
    <t>02451</t>
  </si>
  <si>
    <t>country</t>
  </si>
  <si>
    <t>phone</t>
  </si>
  <si>
    <t>857 399 9500</t>
  </si>
  <si>
    <t>website</t>
  </si>
  <si>
    <t>https://www.tscan.com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</si>
  <si>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</si>
  <si>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</si>
  <si>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</si>
  <si>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</si>
  <si>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</si>
  <si>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</si>
  <si>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</si>
  <si>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</si>
  <si>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</si>
  <si>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</si>
  <si>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</si>
  <si>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TScan Therapeutics, Inc., a clinical-stage biopharmaceutical company, develops T cell receptor-engineered T cell (TCR-T) therapies for the treatment of patients with cancer in the United States. The company's lead product candidates include TSC-100 and TSC-101 that is in Phase I clinical trial for the treatment of patients with hematologic malignancies to eliminate residual disease and prevent relapse after allogeneic hematopoietic cell transplantation. It also develops TSC-200, TSC-201, TSC-203, and TSC-204, which are in Phase 1 clinical trial, for the treatment of solid tumors; and TSC-202 to treat solid tumors. In addition, the company develops vaccines for infectious diseases, such as SARS-CoV-2. It has collaborations with Novartis Institutes for BioMedical Research, Inc. To discover and develop novel TCR-T therapies; and Amgen Inc. to identify antigens recognized by T cells in patients with Crohn's disease using TargetScan, a proprietary target discovery platform. TScan Therapeutics, Inc. was incorporated in 2018 and is headquartered in Waltham, Massachusetts.</t>
  </si>
  <si>
    <t>fullTimeEmployees</t>
  </si>
  <si>
    <t>companyOfficers</t>
  </si>
  <si>
    <t>[{'maxAge': 1, 'name': 'Dr. Gavin  MacBeath Ph.D.', 'age': 54, 'title': 'CEO &amp; Director', 'yearBorn': 1970, 'fiscalYear': 2023, 'totalPay': 853513, 'exercisedValue': 0, 'unexercisedValue': 471064}, {'maxAge': 1, 'name': 'Dr. Zoran  Zdraveski J.D., Ph.D.', 'age': 54, 'title': 'Chief Legal &amp; Strategy Officer and Company Secretary', 'yearBorn': 1970, 'fiscalYear': 2023, 'totalPay': 657200, 'exercisedValue': 0, 'unexercisedValue': 85247}, {'maxAge': 1, 'name': 'Dr. Stephen J. Elledge Ph.D.', 'title': 'Co-Founder &amp; Chairman of Scientific Advisory Board', 'fiscalYear': 2023, 'exercisedValue': 0, 'unexercisedValue': 0}, {'maxAge': 1, 'name': 'Mr. Tomasz  Kula Ph.D.', 'title': 'Co-Founder &amp; Member of Advisory Board', 'fiscalYear': 2023, 'exercisedValue': 0, 'unexercisedValue': 0}, {'maxAge': 1, 'name': 'Mr. Jason A. Amello CPA', 'age': 56, 'title': 'CFO &amp; Treasurer', 'yearBorn': 1968, 'fiscalYear': 2023, 'exercisedValue': 0, 'unexercisedValue': 0}, {'maxAge': 1, 'name': 'Dr. Justin  McCue Ph.D.', 'title': 'Chief Technology Officer', 'fiscalYear': 2023, 'exercisedValue': 0, 'unexercisedValue': 0}, {'maxAge': 1, 'name': 'Ms. Ann  Hargraves', 'title': 'Senior Vice President of Human Resources', 'fiscalYear': 2023, 'exercisedValue': 0, 'unexercisedValue': 0}, {'maxAge': 1, 'name': 'Dr. Shrikanta  Chattopadhyay M.D.', 'title': 'Senior VP &amp; Head of Translational Medicine', 'fiscalYear': 2023, 'exercisedValue': 0, 'unexercisedValue': 0}, {'maxAge': 1, 'name': 'Mr. Ray  Lockard M.B.A.', 'title': 'Senior Vice President &amp; Head of Quality', 'fiscalYear': 2023, 'exercisedValue': 0, 'unexercisedValue': 0}, {'maxAge': 1, 'name': 'Mr. Jim  Murray', 'title': 'Senior VP &amp; Head of Development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</si>
  <si>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</si>
  <si>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</si>
  <si>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</si>
  <si>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</si>
  <si>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</si>
  <si>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</si>
  <si>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</si>
  <si>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</si>
  <si>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</si>
  <si>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</si>
  <si>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</si>
  <si>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</si>
  <si>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</si>
  <si>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</si>
  <si>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</si>
  <si>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</si>
  <si>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</si>
  <si>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</si>
  <si>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</si>
  <si>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</si>
  <si>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</si>
  <si>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</si>
  <si>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</si>
  <si>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</si>
  <si>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</si>
  <si>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</si>
  <si>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</si>
  <si>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</si>
  <si>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</si>
  <si>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</si>
  <si>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</si>
  <si>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</si>
  <si>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</si>
  <si>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</si>
  <si>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</si>
  <si>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</si>
  <si>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</si>
  <si>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</si>
  <si>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</si>
  <si>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</si>
  <si>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</si>
  <si>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</si>
  <si>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</si>
  <si>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</si>
  <si>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</si>
  <si>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</si>
  <si>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</si>
  <si>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</si>
  <si>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</si>
  <si>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</si>
  <si>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</si>
  <si>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</si>
  <si>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</si>
  <si>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</si>
  <si>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</si>
  <si>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</si>
  <si>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</si>
  <si>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</si>
  <si>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</si>
  <si>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</si>
  <si>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</si>
  <si>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</si>
  <si>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</si>
  <si>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</si>
  <si>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TScan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</si>
  <si>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</si>
  <si>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</si>
  <si>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</si>
  <si>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</si>
  <si>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</si>
  <si>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</si>
  <si>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</si>
  <si>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78cfed2a-5d5f-3a28-9bf2-d5f7bc0c36ba</t>
  </si>
  <si>
    <t>messageBoardId</t>
  </si>
  <si>
    <t>finmb_583057578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</si>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</sst>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sca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-54.53190359859663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1.61040384E8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4.294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-2.3353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-13.0</v>
      </c>
      <c r="C2" s="1">
        <v>-26.0</v>
      </c>
      <c r="D2" s="1">
        <v>-48.0</v>
      </c>
      <c r="E2" s="1">
        <v>-66.0</v>
      </c>
      <c r="F2" s="1">
        <v>-89.0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51.0</v>
      </c>
      <c r="C3" s="1">
        <v>1.0</v>
      </c>
      <c r="D3" s="1">
        <v>3.0</v>
      </c>
      <c r="E3" s="1">
        <v>5.0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51.0</v>
      </c>
      <c r="C4" s="1">
        <v>1.0</v>
      </c>
      <c r="D4" s="1">
        <v>3.0</v>
      </c>
      <c r="E4" s="1">
        <v>5.0</v>
      </c>
      <c r="F4" s="1">
        <v>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7.0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24.0</v>
      </c>
      <c r="C7" s="1">
        <v>51.0</v>
      </c>
      <c r="D7" s="1">
        <v>2.0</v>
      </c>
      <c r="E7" s="1">
        <v>4.0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26.0</v>
      </c>
      <c r="F8" s="1">
        <v>75.0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16.0</v>
      </c>
      <c r="C9" s="1">
        <v>1.0</v>
      </c>
      <c r="D9" s="1">
        <v>1.0</v>
      </c>
      <c r="E9" s="1">
        <v>52.0</v>
      </c>
      <c r="F9" s="1">
        <v>-5.0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19.0</v>
      </c>
      <c r="D10" s="1">
        <v>-6.0</v>
      </c>
      <c r="E10" s="1">
        <v>-9.0</v>
      </c>
      <c r="F10" s="1">
        <v>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13.0</v>
      </c>
      <c r="C11" s="1">
        <v>78.0</v>
      </c>
      <c r="D11" s="1">
        <v>63.0</v>
      </c>
      <c r="E11" s="1">
        <v>-1.0</v>
      </c>
      <c r="F11" s="1">
        <v>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-12.0</v>
      </c>
      <c r="C12" s="1">
        <v>-3.0</v>
      </c>
      <c r="D12" s="1">
        <v>-48.0</v>
      </c>
      <c r="E12" s="1">
        <v>-66.0</v>
      </c>
      <c r="F12" s="1">
        <v>-61.0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-1.0</v>
      </c>
      <c r="C13" s="1">
        <v>-4.0</v>
      </c>
      <c r="D13" s="1">
        <v>-9.0</v>
      </c>
      <c r="E13" s="1">
        <v>-4.0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-57.0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-4.0</v>
      </c>
      <c r="D15" s="1">
        <v>-9.0</v>
      </c>
      <c r="E15" s="1">
        <v>-4.0</v>
      </c>
      <c r="F15" s="1">
        <v>-60.0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29.0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29.0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28.0</v>
      </c>
      <c r="D18" s="1">
        <v>89.0</v>
      </c>
      <c r="E18" s="1">
        <v>32.0</v>
      </c>
      <c r="F18" s="1">
        <v>43.0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34.0</v>
      </c>
      <c r="C19" s="1">
        <v>0.0</v>
      </c>
      <c r="D19" s="1">
        <v>99.0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-32.0</v>
      </c>
      <c r="F20" s="1">
        <v>92.0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34.0</v>
      </c>
      <c r="C21" s="1">
        <v>28.0</v>
      </c>
      <c r="D21" s="1">
        <v>190.0</v>
      </c>
      <c r="E21" s="1">
        <v>29.0</v>
      </c>
      <c r="F21" s="1">
        <v>135.0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21.0</v>
      </c>
      <c r="C22" s="1">
        <v>-6.0</v>
      </c>
      <c r="D22" s="1">
        <v>131.0</v>
      </c>
      <c r="E22" s="1">
        <v>-41.0</v>
      </c>
      <c r="F22" s="1">
        <v>13.0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66.0</v>
      </c>
      <c r="F24" s="1">
        <v>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-5.0</v>
      </c>
      <c r="D25" s="1">
        <v>-33.0</v>
      </c>
      <c r="E25" s="1">
        <v>-42.0</v>
      </c>
      <c r="F25" s="1">
        <v>-41.0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-5.0</v>
      </c>
      <c r="D26" s="1">
        <v>-33.0</v>
      </c>
      <c r="E26" s="1">
        <v>-42.0</v>
      </c>
      <c r="F26" s="1">
        <v>-39.0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-13.0</v>
      </c>
      <c r="D27" s="1">
        <v>-1.0</v>
      </c>
      <c r="E27" s="1">
        <v>5.0</v>
      </c>
      <c r="F27" s="1">
        <v>-11.0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29.0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41.0</v>
      </c>
      <c r="C3" s="1">
        <v>34.0</v>
      </c>
      <c r="D3" s="1">
        <v>161.0</v>
      </c>
      <c r="E3" s="1">
        <v>120.0</v>
      </c>
      <c r="F3" s="1">
        <v>133.0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0.0</v>
      </c>
      <c r="C4" s="1">
        <v>0.0</v>
      </c>
      <c r="D4" s="1">
        <v>0.0</v>
      </c>
      <c r="E4" s="1">
        <v>0.0</v>
      </c>
      <c r="F4" s="1">
        <v>58.0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41.0</v>
      </c>
      <c r="C5" s="1">
        <v>34.0</v>
      </c>
      <c r="D5" s="1">
        <v>161.0</v>
      </c>
      <c r="E5" s="1">
        <v>120.0</v>
      </c>
      <c r="F5" s="1">
        <v>192.0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61.0</v>
      </c>
      <c r="C6" s="1">
        <v>1.0</v>
      </c>
      <c r="D6" s="1">
        <v>4.0</v>
      </c>
      <c r="E6" s="1">
        <v>4.0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42.0</v>
      </c>
      <c r="C7" s="1">
        <v>36.0</v>
      </c>
      <c r="D7" s="1">
        <v>166.0</v>
      </c>
      <c r="E7" s="1">
        <v>124.0</v>
      </c>
      <c r="F7" s="1">
        <v>194.0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6.0</v>
      </c>
      <c r="C8" s="1">
        <v>14.0</v>
      </c>
      <c r="D8" s="1">
        <v>22.0</v>
      </c>
      <c r="E8" s="1">
        <v>79.0</v>
      </c>
      <c r="F8" s="1">
        <v>85.0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-52.0</v>
      </c>
      <c r="C9" s="1">
        <v>-1.0</v>
      </c>
      <c r="D9" s="1">
        <v>-5.0</v>
      </c>
      <c r="E9" s="1">
        <v>-10.0</v>
      </c>
      <c r="F9" s="1">
        <v>-14.0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6.0</v>
      </c>
      <c r="C10" s="1">
        <v>12.0</v>
      </c>
      <c r="D10" s="1">
        <v>17.0</v>
      </c>
      <c r="E10" s="1">
        <v>69.0</v>
      </c>
      <c r="F10" s="1">
        <v>71.0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59.0</v>
      </c>
      <c r="C11" s="1">
        <v>76.0</v>
      </c>
      <c r="D11" s="1">
        <v>5.0</v>
      </c>
      <c r="E11" s="1">
        <v>5.0</v>
      </c>
      <c r="F11" s="1">
        <v>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49.0</v>
      </c>
      <c r="C12" s="1">
        <v>49.0</v>
      </c>
      <c r="D12" s="1">
        <v>188.0</v>
      </c>
      <c r="E12" s="1">
        <v>199.0</v>
      </c>
      <c r="F12" s="1">
        <v>272.0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1.0</v>
      </c>
      <c r="C14" s="1">
        <v>2.0</v>
      </c>
      <c r="D14" s="1">
        <v>1.0</v>
      </c>
      <c r="E14" s="1">
        <v>2.0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91.0</v>
      </c>
      <c r="C15" s="1">
        <v>2.0</v>
      </c>
      <c r="D15" s="1">
        <v>5.0</v>
      </c>
      <c r="E15" s="1">
        <v>6.0</v>
      </c>
      <c r="F15" s="1">
        <v>10.0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0.0</v>
      </c>
      <c r="C16" s="1">
        <v>0.0</v>
      </c>
      <c r="D16" s="1">
        <v>0.0</v>
      </c>
      <c r="E16" s="1">
        <v>0.0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44.0</v>
      </c>
      <c r="C17" s="1">
        <v>1.0</v>
      </c>
      <c r="D17" s="1">
        <v>1.0</v>
      </c>
      <c r="E17" s="1">
        <v>3.0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0.0</v>
      </c>
      <c r="C18" s="1">
        <v>10.0</v>
      </c>
      <c r="D18" s="1">
        <v>11.0</v>
      </c>
      <c r="E18" s="1">
        <v>3.0</v>
      </c>
      <c r="F18" s="1">
        <v>10.0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3.0</v>
      </c>
      <c r="C19" s="1">
        <v>19.0</v>
      </c>
      <c r="D19" s="1">
        <v>1.0</v>
      </c>
      <c r="E19" s="1">
        <v>43.0</v>
      </c>
      <c r="F19" s="1">
        <v>42.0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2.0</v>
      </c>
      <c r="C20" s="1">
        <v>17.0</v>
      </c>
      <c r="D20" s="1">
        <v>21.0</v>
      </c>
      <c r="E20" s="1">
        <v>17.0</v>
      </c>
      <c r="F20" s="1">
        <v>29.0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0.0</v>
      </c>
      <c r="C21" s="1">
        <v>0.0</v>
      </c>
      <c r="D21" s="1">
        <v>0.0</v>
      </c>
      <c r="E21" s="1">
        <v>29.0</v>
      </c>
      <c r="F21" s="1">
        <v>26.0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4.0</v>
      </c>
      <c r="C22" s="1">
        <v>6.0</v>
      </c>
      <c r="D22" s="1">
        <v>4.0</v>
      </c>
      <c r="E22" s="1">
        <v>53.0</v>
      </c>
      <c r="F22" s="1">
        <v>59.0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0.0</v>
      </c>
      <c r="C23" s="1">
        <v>8.0</v>
      </c>
      <c r="D23" s="1">
        <v>1.0</v>
      </c>
      <c r="E23" s="1">
        <v>0.0</v>
      </c>
      <c r="F23" s="1">
        <v>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0.0</v>
      </c>
      <c r="C24" s="1">
        <v>23.0</v>
      </c>
      <c r="D24" s="1">
        <v>9.0</v>
      </c>
      <c r="E24" s="1">
        <v>4.0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6.0</v>
      </c>
      <c r="C25" s="1">
        <v>32.0</v>
      </c>
      <c r="D25" s="1">
        <v>27.0</v>
      </c>
      <c r="E25" s="1">
        <v>99.0</v>
      </c>
      <c r="F25" s="1">
        <v>121.0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59.0</v>
      </c>
      <c r="C26" s="1">
        <v>59.0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59.0</v>
      </c>
      <c r="C27" s="1">
        <v>59.0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26.0</v>
      </c>
      <c r="C29" s="1">
        <v>1.0</v>
      </c>
      <c r="D29" s="1">
        <v>253.0</v>
      </c>
      <c r="E29" s="1">
        <v>258.0</v>
      </c>
      <c r="F29" s="1">
        <v>398.0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-17.0</v>
      </c>
      <c r="C30" s="1">
        <v>-43.0</v>
      </c>
      <c r="D30" s="1">
        <v>-92.0</v>
      </c>
      <c r="E30" s="1">
        <v>-158.0</v>
      </c>
      <c r="F30" s="1">
        <v>-248.0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74</v>
      </c>
      <c r="B31" s="1">
        <v>-17.0</v>
      </c>
      <c r="C31" s="1">
        <v>-42.0</v>
      </c>
      <c r="D31" s="1">
        <v>161.0</v>
      </c>
      <c r="E31" s="1">
        <v>99.0</v>
      </c>
      <c r="F31" s="1">
        <v>151.0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75</v>
      </c>
      <c r="B32" s="1">
        <v>42.0</v>
      </c>
      <c r="C32" s="1">
        <v>17.0</v>
      </c>
      <c r="D32" s="1">
        <v>161.0</v>
      </c>
      <c r="E32" s="1">
        <v>99.0</v>
      </c>
      <c r="F32" s="1">
        <v>151.0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76</v>
      </c>
      <c r="B33" s="1">
        <v>49.0</v>
      </c>
      <c r="C33" s="1">
        <v>49.0</v>
      </c>
      <c r="D33" s="1">
        <v>188.0</v>
      </c>
      <c r="E33" s="1">
        <v>199.0</v>
      </c>
      <c r="F33" s="1">
        <v>272.0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77</v>
      </c>
      <c r="B35" s="1">
        <v>38.0</v>
      </c>
      <c r="C35" s="1">
        <v>1.0</v>
      </c>
      <c r="D35" s="1">
        <v>23.0</v>
      </c>
      <c r="E35" s="1">
        <v>24.0</v>
      </c>
      <c r="F35" s="1">
        <v>47.0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78</v>
      </c>
      <c r="B36" s="1">
        <v>38.0</v>
      </c>
      <c r="C36" s="1">
        <v>1.0</v>
      </c>
      <c r="D36" s="1">
        <v>23.0</v>
      </c>
      <c r="E36" s="1">
        <v>24.0</v>
      </c>
      <c r="F36" s="1">
        <v>47.0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79</v>
      </c>
      <c r="B37" s="1" t="s">
        <v>80</v>
      </c>
      <c r="C37" s="1" t="s">
        <v>81</v>
      </c>
      <c r="D37" s="1" t="s">
        <v>82</v>
      </c>
      <c r="E37" s="1" t="s">
        <v>83</v>
      </c>
      <c r="F37" s="1" t="s">
        <v>84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-17.0</v>
      </c>
      <c r="C38" s="1">
        <v>-42.0</v>
      </c>
      <c r="D38" s="1">
        <v>161.0</v>
      </c>
      <c r="E38" s="1">
        <v>99.0</v>
      </c>
      <c r="F38" s="1">
        <v>151.0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 t="s">
        <v>80</v>
      </c>
      <c r="C39" s="1" t="s">
        <v>81</v>
      </c>
      <c r="D39" s="1" t="s">
        <v>82</v>
      </c>
      <c r="E39" s="1" t="s">
        <v>83</v>
      </c>
      <c r="F39" s="1" t="s">
        <v>84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4.0</v>
      </c>
      <c r="C40" s="1">
        <v>7.0</v>
      </c>
      <c r="D40" s="1">
        <v>6.0</v>
      </c>
      <c r="E40" s="1">
        <v>85.0</v>
      </c>
      <c r="F40" s="1">
        <v>92.0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-36.0</v>
      </c>
      <c r="C41" s="1">
        <v>-27.0</v>
      </c>
      <c r="D41" s="1">
        <v>-155.0</v>
      </c>
      <c r="E41" s="1">
        <v>-34.0</v>
      </c>
      <c r="F41" s="1">
        <v>-99.0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4.0</v>
      </c>
      <c r="C42" s="1">
        <v>10.0</v>
      </c>
      <c r="D42" s="1">
        <v>10.0</v>
      </c>
      <c r="E42" s="1">
        <v>41.0</v>
      </c>
      <c r="F42" s="1">
        <v>126.0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2.0</v>
      </c>
      <c r="C44" s="1">
        <v>6.0</v>
      </c>
      <c r="D44" s="1">
        <v>12.0</v>
      </c>
      <c r="E44" s="1">
        <v>16.0</v>
      </c>
      <c r="F44" s="1">
        <v>18.0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0.0</v>
      </c>
      <c r="C45" s="1">
        <v>57.0</v>
      </c>
      <c r="D45" s="1">
        <v>104.0</v>
      </c>
      <c r="E45" s="1">
        <v>137.0</v>
      </c>
      <c r="F45" s="1">
        <v>154.0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0.0</v>
      </c>
      <c r="C46" s="1">
        <v>1.0</v>
      </c>
      <c r="D46" s="1">
        <v>1.0</v>
      </c>
      <c r="E46" s="1">
        <v>1.0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</v>
      </c>
      <c r="B2" s="1">
        <v>0.0</v>
      </c>
      <c r="C2" s="1">
        <v>1.0</v>
      </c>
      <c r="D2" s="1">
        <v>10.0</v>
      </c>
      <c r="E2" s="1">
        <v>13.0</v>
      </c>
      <c r="F2" s="1">
        <v>21.0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</v>
      </c>
      <c r="B3" s="1">
        <v>0.0</v>
      </c>
      <c r="C3" s="1">
        <v>1.0</v>
      </c>
      <c r="D3" s="1">
        <v>10.0</v>
      </c>
      <c r="E3" s="1">
        <v>13.0</v>
      </c>
      <c r="F3" s="1">
        <v>21.0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</v>
      </c>
      <c r="B4" s="1">
        <v>9.0</v>
      </c>
      <c r="C4" s="1">
        <v>20.0</v>
      </c>
      <c r="D4" s="1">
        <v>44.0</v>
      </c>
      <c r="E4" s="1">
        <v>59.0</v>
      </c>
      <c r="F4" s="1">
        <v>88.0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97</v>
      </c>
      <c r="B5" s="1">
        <v>-9.0</v>
      </c>
      <c r="C5" s="1">
        <v>-19.0</v>
      </c>
      <c r="D5" s="1">
        <v>-34.0</v>
      </c>
      <c r="E5" s="1">
        <v>-46.0</v>
      </c>
      <c r="F5" s="1">
        <v>-67.0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98</v>
      </c>
      <c r="B6" s="1">
        <v>4.0</v>
      </c>
      <c r="C6" s="1">
        <v>6.0</v>
      </c>
      <c r="D6" s="1">
        <v>13.0</v>
      </c>
      <c r="E6" s="1">
        <v>20.0</v>
      </c>
      <c r="F6" s="1">
        <v>26.0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99</v>
      </c>
      <c r="B7" s="1">
        <v>4.0</v>
      </c>
      <c r="C7" s="1">
        <v>6.0</v>
      </c>
      <c r="D7" s="1">
        <v>13.0</v>
      </c>
      <c r="E7" s="1">
        <v>20.0</v>
      </c>
      <c r="F7" s="1">
        <v>26.0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</v>
      </c>
      <c r="B8" s="1">
        <v>-14.0</v>
      </c>
      <c r="C8" s="1">
        <v>-26.0</v>
      </c>
      <c r="D8" s="1">
        <v>-48.0</v>
      </c>
      <c r="E8" s="1">
        <v>-66.0</v>
      </c>
      <c r="F8" s="1">
        <v>-93.0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</v>
      </c>
      <c r="B9" s="1">
        <v>0.0</v>
      </c>
      <c r="C9" s="1">
        <v>0.0</v>
      </c>
      <c r="D9" s="1">
        <v>0.0</v>
      </c>
      <c r="E9" s="1">
        <v>-1.0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</v>
      </c>
      <c r="B10" s="1">
        <v>55.0</v>
      </c>
      <c r="C10" s="1">
        <v>10.0</v>
      </c>
      <c r="D10" s="1">
        <v>1.0</v>
      </c>
      <c r="E10" s="1">
        <v>1.0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</v>
      </c>
      <c r="B11" s="1">
        <v>55.0</v>
      </c>
      <c r="C11" s="1">
        <v>10.0</v>
      </c>
      <c r="D11" s="1">
        <v>1.0</v>
      </c>
      <c r="E11" s="1">
        <v>41.0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</v>
      </c>
      <c r="B12" s="1">
        <v>-13.0</v>
      </c>
      <c r="C12" s="1">
        <v>-26.0</v>
      </c>
      <c r="D12" s="1">
        <v>-48.0</v>
      </c>
      <c r="E12" s="1">
        <v>-66.0</v>
      </c>
      <c r="F12" s="1">
        <v>-89.0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105</v>
      </c>
      <c r="B13" s="1">
        <v>-13.0</v>
      </c>
      <c r="C13" s="1">
        <v>-26.0</v>
      </c>
      <c r="D13" s="1">
        <v>-48.0</v>
      </c>
      <c r="E13" s="1">
        <v>-66.0</v>
      </c>
      <c r="F13" s="1">
        <v>-89.0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</v>
      </c>
      <c r="B14" s="1">
        <v>-13.0</v>
      </c>
      <c r="C14" s="1">
        <v>-26.0</v>
      </c>
      <c r="D14" s="1">
        <v>-48.0</v>
      </c>
      <c r="E14" s="1">
        <v>-66.0</v>
      </c>
      <c r="F14" s="1">
        <v>-89.0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</v>
      </c>
      <c r="B15" s="1">
        <v>-13.0</v>
      </c>
      <c r="C15" s="1">
        <v>-26.0</v>
      </c>
      <c r="D15" s="1">
        <v>-48.0</v>
      </c>
      <c r="E15" s="1">
        <v>-66.0</v>
      </c>
      <c r="F15" s="1">
        <v>-89.0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108</v>
      </c>
      <c r="B16" s="1">
        <v>-13.0</v>
      </c>
      <c r="C16" s="1">
        <v>-26.0</v>
      </c>
      <c r="D16" s="1">
        <v>-48.0</v>
      </c>
      <c r="E16" s="1">
        <v>-66.0</v>
      </c>
      <c r="F16" s="1">
        <v>-89.0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</v>
      </c>
      <c r="B17" s="1">
        <v>-13.0</v>
      </c>
      <c r="C17" s="1">
        <v>-26.0</v>
      </c>
      <c r="D17" s="1">
        <v>-48.0</v>
      </c>
      <c r="E17" s="1">
        <v>-66.0</v>
      </c>
      <c r="F17" s="1">
        <v>-89.0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</v>
      </c>
      <c r="B18" s="1">
        <v>-13.0</v>
      </c>
      <c r="C18" s="1">
        <v>-26.0</v>
      </c>
      <c r="D18" s="1">
        <v>-48.0</v>
      </c>
      <c r="E18" s="1">
        <v>-66.0</v>
      </c>
      <c r="F18" s="1">
        <v>-89.0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112</v>
      </c>
      <c r="B20" s="1" t="s">
        <v>113</v>
      </c>
      <c r="C20" s="1" t="s">
        <v>114</v>
      </c>
      <c r="D20" s="1" t="s">
        <v>115</v>
      </c>
      <c r="E20" s="1" t="s">
        <v>116</v>
      </c>
      <c r="F20" s="1" t="s">
        <v>117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 t="s">
        <v>113</v>
      </c>
      <c r="C21" s="1" t="s">
        <v>114</v>
      </c>
      <c r="D21" s="1" t="s">
        <v>115</v>
      </c>
      <c r="E21" s="1" t="s">
        <v>116</v>
      </c>
      <c r="F21" s="1" t="s">
        <v>117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>
        <v>38.0</v>
      </c>
      <c r="C22" s="1">
        <v>91.0</v>
      </c>
      <c r="D22" s="1">
        <v>11.0</v>
      </c>
      <c r="E22" s="1">
        <v>24.0</v>
      </c>
      <c r="F22" s="1">
        <v>47.0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113</v>
      </c>
      <c r="C23" s="1" t="s">
        <v>114</v>
      </c>
      <c r="D23" s="1" t="s">
        <v>115</v>
      </c>
      <c r="E23" s="1" t="s">
        <v>116</v>
      </c>
      <c r="F23" s="1" t="s">
        <v>117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 t="s">
        <v>113</v>
      </c>
      <c r="C24" s="1" t="s">
        <v>114</v>
      </c>
      <c r="D24" s="1" t="s">
        <v>115</v>
      </c>
      <c r="E24" s="1" t="s">
        <v>116</v>
      </c>
      <c r="F24" s="1" t="s">
        <v>117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>
        <v>38.0</v>
      </c>
      <c r="C25" s="1">
        <v>91.0</v>
      </c>
      <c r="D25" s="1">
        <v>11.0</v>
      </c>
      <c r="E25" s="1">
        <v>24.0</v>
      </c>
      <c r="F25" s="1">
        <v>47.0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</v>
      </c>
      <c r="B26" s="1" t="s">
        <v>124</v>
      </c>
      <c r="C26" s="1" t="s">
        <v>125</v>
      </c>
      <c r="D26" s="1" t="s">
        <v>126</v>
      </c>
      <c r="E26" s="1" t="s">
        <v>127</v>
      </c>
      <c r="F26" s="1" t="s">
        <v>128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 t="s">
        <v>124</v>
      </c>
      <c r="C27" s="1" t="s">
        <v>125</v>
      </c>
      <c r="D27" s="1" t="s">
        <v>126</v>
      </c>
      <c r="E27" s="1" t="s">
        <v>127</v>
      </c>
      <c r="F27" s="1" t="s">
        <v>128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-13.0</v>
      </c>
      <c r="C29" s="1">
        <v>-25.0</v>
      </c>
      <c r="D29" s="1">
        <v>-45.0</v>
      </c>
      <c r="E29" s="1">
        <v>-61.0</v>
      </c>
      <c r="F29" s="1">
        <v>-88.0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-14.0</v>
      </c>
      <c r="C30" s="1">
        <v>-26.0</v>
      </c>
      <c r="D30" s="1">
        <v>-48.0</v>
      </c>
      <c r="E30" s="1">
        <v>-66.0</v>
      </c>
      <c r="F30" s="1">
        <v>-93.0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-14.0</v>
      </c>
      <c r="C31" s="1">
        <v>-26.0</v>
      </c>
      <c r="D31" s="1">
        <v>-48.0</v>
      </c>
      <c r="E31" s="1">
        <v>-66.0</v>
      </c>
      <c r="F31" s="1">
        <v>-93.0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>
        <v>-13.0</v>
      </c>
      <c r="C32" s="1">
        <v>-23.0</v>
      </c>
      <c r="D32" s="1">
        <v>-44.0</v>
      </c>
      <c r="E32" s="1">
        <v>-56.0</v>
      </c>
      <c r="F32" s="1">
        <v>-72.0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1">
        <v>-8.0</v>
      </c>
      <c r="C33" s="1">
        <v>-16.0</v>
      </c>
      <c r="D33" s="1">
        <v>-30.0</v>
      </c>
      <c r="E33" s="1">
        <v>-41.0</v>
      </c>
      <c r="F33" s="1">
        <v>-55.0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136</v>
      </c>
      <c r="B35" s="1">
        <v>4.0</v>
      </c>
      <c r="C35" s="1">
        <v>6.0</v>
      </c>
      <c r="D35" s="1">
        <v>13.0</v>
      </c>
      <c r="E35" s="1">
        <v>20.0</v>
      </c>
      <c r="F35" s="1">
        <v>26.0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137</v>
      </c>
      <c r="B36" s="1">
        <v>9.0</v>
      </c>
      <c r="C36" s="1">
        <v>20.0</v>
      </c>
      <c r="D36" s="1">
        <v>44.0</v>
      </c>
      <c r="E36" s="1">
        <v>59.0</v>
      </c>
      <c r="F36" s="1">
        <v>88.0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138</v>
      </c>
      <c r="B37" s="1">
        <v>60.0</v>
      </c>
      <c r="C37" s="1">
        <v>1.0</v>
      </c>
      <c r="D37" s="1">
        <v>1.0</v>
      </c>
      <c r="E37" s="1">
        <v>5.0</v>
      </c>
      <c r="F37" s="1">
        <v>15.0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139</v>
      </c>
      <c r="B38" s="1">
        <v>0.0</v>
      </c>
      <c r="C38" s="1">
        <v>0.0</v>
      </c>
      <c r="D38" s="1">
        <v>0.0</v>
      </c>
      <c r="E38" s="1">
        <v>1.0</v>
      </c>
      <c r="F38" s="1">
        <v>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140</v>
      </c>
      <c r="B39" s="1">
        <v>0.0</v>
      </c>
      <c r="C39" s="1">
        <v>0.0</v>
      </c>
      <c r="D39" s="1">
        <v>0.0</v>
      </c>
      <c r="E39" s="1">
        <v>4.0</v>
      </c>
      <c r="F39" s="1">
        <v>10.0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141</v>
      </c>
      <c r="B40" s="1">
        <v>11.0</v>
      </c>
      <c r="C40" s="1">
        <v>24.0</v>
      </c>
      <c r="D40" s="1">
        <v>87.0</v>
      </c>
      <c r="E40" s="1">
        <v>1.0</v>
      </c>
      <c r="F40" s="1">
        <v>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142</v>
      </c>
      <c r="B41" s="1">
        <v>13.0</v>
      </c>
      <c r="C41" s="1">
        <v>26.0</v>
      </c>
      <c r="D41" s="1">
        <v>1.0</v>
      </c>
      <c r="E41" s="1">
        <v>2.0</v>
      </c>
      <c r="F41" s="1">
        <v>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143</v>
      </c>
      <c r="B42" s="1">
        <v>24.0</v>
      </c>
      <c r="C42" s="1">
        <v>51.0</v>
      </c>
      <c r="D42" s="1">
        <v>2.0</v>
      </c>
      <c r="E42" s="1">
        <v>4.0</v>
      </c>
      <c r="F42" s="1">
        <v>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 t="s">
        <v>146</v>
      </c>
      <c r="D3" s="1" t="s">
        <v>147</v>
      </c>
      <c r="E3" s="1" t="s">
        <v>148</v>
      </c>
      <c r="F3" s="1" t="s">
        <v>149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0.0</v>
      </c>
      <c r="C4" s="1" t="s">
        <v>151</v>
      </c>
      <c r="D4" s="1" t="s">
        <v>152</v>
      </c>
      <c r="E4" s="1" t="s">
        <v>153</v>
      </c>
      <c r="F4" s="1" t="s">
        <v>154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0.0</v>
      </c>
      <c r="C5" s="1" t="s">
        <v>156</v>
      </c>
      <c r="D5" s="1" t="s">
        <v>157</v>
      </c>
      <c r="E5" s="1" t="s">
        <v>158</v>
      </c>
      <c r="F5" s="1" t="s">
        <v>159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0.0</v>
      </c>
      <c r="C6" s="1" t="s">
        <v>161</v>
      </c>
      <c r="D6" s="1" t="s">
        <v>162</v>
      </c>
      <c r="E6" s="1" t="s">
        <v>158</v>
      </c>
      <c r="F6" s="1" t="s">
        <v>159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>
        <v>0.0</v>
      </c>
      <c r="C8" s="1">
        <v>0.0</v>
      </c>
      <c r="D8" s="1" t="s">
        <v>165</v>
      </c>
      <c r="E8" s="1" t="s">
        <v>166</v>
      </c>
      <c r="F8" s="1" t="s">
        <v>167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168</v>
      </c>
      <c r="B9" s="1">
        <v>0.0</v>
      </c>
      <c r="C9" s="1" t="s">
        <v>169</v>
      </c>
      <c r="D9" s="1" t="s">
        <v>170</v>
      </c>
      <c r="E9" s="1" t="s">
        <v>171</v>
      </c>
      <c r="F9" s="1" t="s">
        <v>172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173</v>
      </c>
      <c r="B10" s="1">
        <v>0.0</v>
      </c>
      <c r="C10" s="1">
        <v>0.0</v>
      </c>
      <c r="D10" s="1" t="s">
        <v>174</v>
      </c>
      <c r="E10" s="1" t="s">
        <v>175</v>
      </c>
      <c r="F10" s="1" t="s">
        <v>176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177</v>
      </c>
      <c r="B11" s="1">
        <v>0.0</v>
      </c>
      <c r="C11" s="1">
        <v>0.0</v>
      </c>
      <c r="D11" s="1" t="s">
        <v>178</v>
      </c>
      <c r="E11" s="1" t="s">
        <v>179</v>
      </c>
      <c r="F11" s="1">
        <v>-444.0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180</v>
      </c>
      <c r="B12" s="1">
        <v>0.0</v>
      </c>
      <c r="C12" s="1">
        <v>0.0</v>
      </c>
      <c r="D12" s="1" t="s">
        <v>178</v>
      </c>
      <c r="E12" s="1" t="s">
        <v>179</v>
      </c>
      <c r="F12" s="1">
        <v>-444.0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181</v>
      </c>
      <c r="B13" s="1">
        <v>0.0</v>
      </c>
      <c r="C13" s="1">
        <v>0.0</v>
      </c>
      <c r="D13" s="1" t="s">
        <v>182</v>
      </c>
      <c r="E13" s="1" t="s">
        <v>183</v>
      </c>
      <c r="F13" s="1" t="s">
        <v>184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185</v>
      </c>
      <c r="B14" s="1">
        <v>0.0</v>
      </c>
      <c r="C14" s="1">
        <v>0.0</v>
      </c>
      <c r="D14" s="1" t="s">
        <v>182</v>
      </c>
      <c r="E14" s="1" t="s">
        <v>183</v>
      </c>
      <c r="F14" s="1" t="s">
        <v>184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186</v>
      </c>
      <c r="B15" s="1">
        <v>0.0</v>
      </c>
      <c r="C15" s="1">
        <v>0.0</v>
      </c>
      <c r="D15" s="1" t="s">
        <v>182</v>
      </c>
      <c r="E15" s="1" t="s">
        <v>183</v>
      </c>
      <c r="F15" s="1" t="s">
        <v>184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187</v>
      </c>
      <c r="B16" s="1">
        <v>0.0</v>
      </c>
      <c r="C16" s="1">
        <v>0.0</v>
      </c>
      <c r="D16" s="1" t="s">
        <v>188</v>
      </c>
      <c r="E16" s="1" t="s">
        <v>189</v>
      </c>
      <c r="F16" s="1" t="s">
        <v>190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191</v>
      </c>
      <c r="B17" s="1">
        <v>0.0</v>
      </c>
      <c r="C17" s="1" t="s">
        <v>192</v>
      </c>
      <c r="D17" s="1" t="s">
        <v>193</v>
      </c>
      <c r="E17" s="1" t="s">
        <v>194</v>
      </c>
      <c r="F17" s="1" t="s">
        <v>195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196</v>
      </c>
      <c r="B18" s="1">
        <v>0.0</v>
      </c>
      <c r="C18" s="1" t="s">
        <v>192</v>
      </c>
      <c r="D18" s="1" t="s">
        <v>193</v>
      </c>
      <c r="E18" s="1" t="s">
        <v>197</v>
      </c>
      <c r="F18" s="1" t="s">
        <v>198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199</v>
      </c>
      <c r="B20" s="1">
        <v>0.0</v>
      </c>
      <c r="C20" s="1" t="s">
        <v>200</v>
      </c>
      <c r="D20" s="1" t="s">
        <v>201</v>
      </c>
      <c r="E20" s="1" t="s">
        <v>202</v>
      </c>
      <c r="F20" s="1" t="s">
        <v>201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203</v>
      </c>
      <c r="B21" s="1">
        <v>0.0</v>
      </c>
      <c r="C21" s="1" t="s">
        <v>204</v>
      </c>
      <c r="D21" s="1" t="s">
        <v>205</v>
      </c>
      <c r="E21" s="1" t="s">
        <v>206</v>
      </c>
      <c r="F21" s="1" t="s">
        <v>207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209</v>
      </c>
      <c r="B23" s="1" t="s">
        <v>210</v>
      </c>
      <c r="C23" s="1" t="s">
        <v>211</v>
      </c>
      <c r="D23" s="1" t="s">
        <v>212</v>
      </c>
      <c r="E23" s="1" t="s">
        <v>213</v>
      </c>
      <c r="F23" s="1" t="s">
        <v>214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215</v>
      </c>
      <c r="B24" s="1" t="s">
        <v>216</v>
      </c>
      <c r="C24" s="1" t="s">
        <v>217</v>
      </c>
      <c r="D24" s="1" t="s">
        <v>218</v>
      </c>
      <c r="E24" s="1" t="s">
        <v>219</v>
      </c>
      <c r="F24" s="1" t="s">
        <v>220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221</v>
      </c>
      <c r="B25" s="1" t="s">
        <v>222</v>
      </c>
      <c r="C25" s="1" t="s">
        <v>223</v>
      </c>
      <c r="D25" s="1" t="s">
        <v>224</v>
      </c>
      <c r="E25" s="1" t="s">
        <v>225</v>
      </c>
      <c r="F25" s="1" t="s">
        <v>226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227</v>
      </c>
      <c r="B26" s="1">
        <v>0.0</v>
      </c>
      <c r="C26" s="1" t="s">
        <v>228</v>
      </c>
      <c r="D26" s="1" t="s">
        <v>229</v>
      </c>
      <c r="E26" s="1" t="s">
        <v>230</v>
      </c>
      <c r="F26" s="1" t="s">
        <v>231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233</v>
      </c>
      <c r="B28" s="1" t="s">
        <v>234</v>
      </c>
      <c r="C28" s="1" t="s">
        <v>235</v>
      </c>
      <c r="D28" s="1" t="s">
        <v>236</v>
      </c>
      <c r="E28" s="1" t="s">
        <v>237</v>
      </c>
      <c r="F28" s="1" t="s">
        <v>238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239</v>
      </c>
      <c r="B29" s="1" t="s">
        <v>240</v>
      </c>
      <c r="C29" s="1" t="s">
        <v>241</v>
      </c>
      <c r="D29" s="1" t="s">
        <v>242</v>
      </c>
      <c r="E29" s="1" t="s">
        <v>243</v>
      </c>
      <c r="F29" s="1" t="s">
        <v>244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245</v>
      </c>
      <c r="B30" s="1" t="s">
        <v>246</v>
      </c>
      <c r="C30" s="1" t="s">
        <v>247</v>
      </c>
      <c r="D30" s="1" t="s">
        <v>248</v>
      </c>
      <c r="E30" s="1" t="s">
        <v>249</v>
      </c>
      <c r="F30" s="1" t="s">
        <v>250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251</v>
      </c>
      <c r="B31" s="1" t="s">
        <v>252</v>
      </c>
      <c r="C31" s="1" t="s">
        <v>253</v>
      </c>
      <c r="D31" s="1" t="s">
        <v>254</v>
      </c>
      <c r="E31" s="1" t="s">
        <v>255</v>
      </c>
      <c r="F31" s="1" t="s">
        <v>256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257</v>
      </c>
      <c r="B32" s="1" t="s">
        <v>258</v>
      </c>
      <c r="C32" s="1" t="s">
        <v>259</v>
      </c>
      <c r="D32" s="1" t="s">
        <v>260</v>
      </c>
      <c r="E32" s="1" t="s">
        <v>261</v>
      </c>
      <c r="F32" s="1" t="s">
        <v>262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263</v>
      </c>
      <c r="B33" s="1">
        <v>0.0</v>
      </c>
      <c r="C33" s="1">
        <v>0.0</v>
      </c>
      <c r="D33" s="1">
        <v>0.0</v>
      </c>
      <c r="E33" s="1" t="s">
        <v>264</v>
      </c>
      <c r="F33" s="1" t="s">
        <v>265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266</v>
      </c>
      <c r="B34" s="1">
        <v>0.0</v>
      </c>
      <c r="C34" s="1">
        <v>0.0</v>
      </c>
      <c r="D34" s="1">
        <v>0.0</v>
      </c>
      <c r="E34" s="1" t="s">
        <v>267</v>
      </c>
      <c r="F34" s="1" t="s">
        <v>268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269</v>
      </c>
      <c r="B35" s="1">
        <v>0.0</v>
      </c>
      <c r="C35" s="1">
        <v>0.0</v>
      </c>
      <c r="D35" s="1">
        <v>0.0</v>
      </c>
      <c r="E35" s="1" t="s">
        <v>270</v>
      </c>
      <c r="F35" s="1" t="s">
        <v>271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272</v>
      </c>
      <c r="B36" s="1" t="s">
        <v>273</v>
      </c>
      <c r="C36" s="1" t="s">
        <v>274</v>
      </c>
      <c r="D36" s="1" t="s">
        <v>275</v>
      </c>
      <c r="E36" s="1" t="s">
        <v>276</v>
      </c>
      <c r="F36" s="1" t="s">
        <v>277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278</v>
      </c>
      <c r="B37" s="1" t="s">
        <v>279</v>
      </c>
      <c r="C37" s="1" t="s">
        <v>280</v>
      </c>
      <c r="D37" s="1" t="s">
        <v>281</v>
      </c>
      <c r="E37" s="1" t="s">
        <v>282</v>
      </c>
      <c r="F37" s="1" t="s">
        <v>283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284</v>
      </c>
      <c r="B38" s="1" t="s">
        <v>285</v>
      </c>
      <c r="C38" s="1" t="s">
        <v>286</v>
      </c>
      <c r="D38" s="1" t="s">
        <v>287</v>
      </c>
      <c r="E38" s="1" t="s">
        <v>288</v>
      </c>
      <c r="F38" s="1" t="s">
        <v>289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290</v>
      </c>
      <c r="B39" s="1" t="s">
        <v>291</v>
      </c>
      <c r="C39" s="1" t="s">
        <v>292</v>
      </c>
      <c r="D39" s="1" t="s">
        <v>293</v>
      </c>
      <c r="E39" s="1" t="s">
        <v>294</v>
      </c>
      <c r="F39" s="1" t="s">
        <v>295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297</v>
      </c>
      <c r="B41" s="1">
        <v>0.0</v>
      </c>
      <c r="C41" s="1">
        <v>0.0</v>
      </c>
      <c r="D41" s="1" t="s">
        <v>298</v>
      </c>
      <c r="E41" s="1" t="s">
        <v>299</v>
      </c>
      <c r="F41" s="1" t="s">
        <v>300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301</v>
      </c>
      <c r="B42" s="1">
        <v>0.0</v>
      </c>
      <c r="C42" s="1" t="s">
        <v>302</v>
      </c>
      <c r="D42" s="1" t="s">
        <v>303</v>
      </c>
      <c r="E42" s="1" t="s">
        <v>304</v>
      </c>
      <c r="F42" s="1" t="s">
        <v>305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306</v>
      </c>
      <c r="B43" s="1">
        <v>0.0</v>
      </c>
      <c r="C43" s="1" t="s">
        <v>307</v>
      </c>
      <c r="D43" s="1" t="s">
        <v>308</v>
      </c>
      <c r="E43" s="1" t="s">
        <v>309</v>
      </c>
      <c r="F43" s="1" t="s">
        <v>310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311</v>
      </c>
      <c r="B44" s="1">
        <v>0.0</v>
      </c>
      <c r="C44" s="1" t="s">
        <v>312</v>
      </c>
      <c r="D44" s="1" t="s">
        <v>313</v>
      </c>
      <c r="E44" s="1">
        <v>37.0</v>
      </c>
      <c r="F44" s="1" t="s">
        <v>314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315</v>
      </c>
      <c r="B45" s="1">
        <v>0.0</v>
      </c>
      <c r="C45" s="1" t="s">
        <v>312</v>
      </c>
      <c r="D45" s="1" t="s">
        <v>313</v>
      </c>
      <c r="E45" s="1">
        <v>37.0</v>
      </c>
      <c r="F45" s="1" t="s">
        <v>314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316</v>
      </c>
      <c r="B46" s="1">
        <v>0.0</v>
      </c>
      <c r="C46" s="1" t="s">
        <v>317</v>
      </c>
      <c r="D46" s="1" t="s">
        <v>318</v>
      </c>
      <c r="E46" s="1" t="s">
        <v>319</v>
      </c>
      <c r="F46" s="1" t="s">
        <v>320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321</v>
      </c>
      <c r="B47" s="1">
        <v>0.0</v>
      </c>
      <c r="C47" s="1" t="s">
        <v>317</v>
      </c>
      <c r="D47" s="1" t="s">
        <v>318</v>
      </c>
      <c r="E47" s="1" t="s">
        <v>319</v>
      </c>
      <c r="F47" s="1" t="s">
        <v>320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322</v>
      </c>
      <c r="B48" s="1">
        <v>0.0</v>
      </c>
      <c r="C48" s="1" t="s">
        <v>317</v>
      </c>
      <c r="D48" s="1" t="s">
        <v>318</v>
      </c>
      <c r="E48" s="1" t="s">
        <v>319</v>
      </c>
      <c r="F48" s="1" t="s">
        <v>320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323</v>
      </c>
      <c r="B49" s="1">
        <v>0.0</v>
      </c>
      <c r="C49" s="1" t="s">
        <v>324</v>
      </c>
      <c r="D49" s="1" t="s">
        <v>325</v>
      </c>
      <c r="E49" s="1" t="s">
        <v>326</v>
      </c>
      <c r="F49" s="1" t="s">
        <v>327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328</v>
      </c>
      <c r="B50" s="1">
        <v>0.0</v>
      </c>
      <c r="C50" s="1" t="s">
        <v>329</v>
      </c>
      <c r="D50" s="1" t="s">
        <v>330</v>
      </c>
      <c r="E50" s="1" t="s">
        <v>331</v>
      </c>
      <c r="F50" s="1" t="s">
        <v>332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333</v>
      </c>
      <c r="B51" s="1">
        <v>0.0</v>
      </c>
      <c r="C51" s="1" t="s">
        <v>334</v>
      </c>
      <c r="D51" s="1" t="s">
        <v>335</v>
      </c>
      <c r="E51" s="1" t="s">
        <v>336</v>
      </c>
      <c r="F51" s="1" t="s">
        <v>337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338</v>
      </c>
      <c r="B52" s="1">
        <v>0.0</v>
      </c>
      <c r="C52" s="1" t="s">
        <v>339</v>
      </c>
      <c r="D52" s="1" t="s">
        <v>340</v>
      </c>
      <c r="E52" s="1" t="s">
        <v>341</v>
      </c>
      <c r="F52" s="1" t="s">
        <v>342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343</v>
      </c>
      <c r="B53" s="1">
        <v>0.0</v>
      </c>
      <c r="C53" s="1" t="s">
        <v>339</v>
      </c>
      <c r="D53" s="1" t="s">
        <v>340</v>
      </c>
      <c r="E53" s="1" t="s">
        <v>341</v>
      </c>
      <c r="F53" s="1" t="s">
        <v>342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344</v>
      </c>
      <c r="B54" s="1">
        <v>0.0</v>
      </c>
      <c r="C54" s="1" t="s">
        <v>345</v>
      </c>
      <c r="D54" s="1">
        <v>0.0</v>
      </c>
      <c r="E54" s="1" t="s">
        <v>346</v>
      </c>
      <c r="F54" s="1" t="s">
        <v>347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348</v>
      </c>
      <c r="B55" s="1">
        <v>0.0</v>
      </c>
      <c r="C55" s="1" t="s">
        <v>349</v>
      </c>
      <c r="D55" s="1" t="s">
        <v>350</v>
      </c>
      <c r="E55" s="1" t="s">
        <v>351</v>
      </c>
      <c r="F55" s="1" t="s">
        <v>352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353</v>
      </c>
      <c r="B56" s="1">
        <v>0.0</v>
      </c>
      <c r="C56" s="1">
        <v>0.0</v>
      </c>
      <c r="D56" s="1" t="s">
        <v>354</v>
      </c>
      <c r="E56" s="1" t="s">
        <v>355</v>
      </c>
      <c r="F56" s="1" t="s">
        <v>356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357</v>
      </c>
      <c r="B57" s="1">
        <v>0.0</v>
      </c>
      <c r="C57" s="1">
        <v>0.0</v>
      </c>
      <c r="D57" s="1" t="s">
        <v>354</v>
      </c>
      <c r="E57" s="1" t="s">
        <v>358</v>
      </c>
      <c r="F57" s="1" t="s">
        <v>359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360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361</v>
      </c>
      <c r="B59" s="1">
        <v>0.0</v>
      </c>
      <c r="C59" s="1">
        <v>0.0</v>
      </c>
      <c r="D59" s="1">
        <v>0.0</v>
      </c>
      <c r="E59" s="1" t="s">
        <v>362</v>
      </c>
      <c r="F59" s="1" t="s">
        <v>363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364</v>
      </c>
      <c r="B60" s="1">
        <v>0.0</v>
      </c>
      <c r="C60" s="1">
        <v>0.0</v>
      </c>
      <c r="D60" s="1" t="s">
        <v>365</v>
      </c>
      <c r="E60" s="1" t="s">
        <v>366</v>
      </c>
      <c r="F60" s="1" t="s">
        <v>367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368</v>
      </c>
      <c r="B61" s="1">
        <v>0.0</v>
      </c>
      <c r="C61" s="1">
        <v>0.0</v>
      </c>
      <c r="D61" s="1" t="s">
        <v>369</v>
      </c>
      <c r="E61" s="1" t="s">
        <v>370</v>
      </c>
      <c r="F61" s="1" t="s">
        <v>371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372</v>
      </c>
      <c r="B62" s="1">
        <v>0.0</v>
      </c>
      <c r="C62" s="1">
        <v>0.0</v>
      </c>
      <c r="D62" s="1" t="s">
        <v>373</v>
      </c>
      <c r="E62" s="1" t="s">
        <v>374</v>
      </c>
      <c r="F62" s="1" t="s">
        <v>375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376</v>
      </c>
      <c r="B63" s="1">
        <v>0.0</v>
      </c>
      <c r="C63" s="1">
        <v>0.0</v>
      </c>
      <c r="D63" s="1" t="s">
        <v>373</v>
      </c>
      <c r="E63" s="1" t="s">
        <v>374</v>
      </c>
      <c r="F63" s="1" t="s">
        <v>375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377</v>
      </c>
      <c r="B64" s="1">
        <v>0.0</v>
      </c>
      <c r="C64" s="1">
        <v>0.0</v>
      </c>
      <c r="D64" s="1" t="s">
        <v>378</v>
      </c>
      <c r="E64" s="1" t="s">
        <v>379</v>
      </c>
      <c r="F64" s="1" t="s">
        <v>380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381</v>
      </c>
      <c r="B65" s="1">
        <v>0.0</v>
      </c>
      <c r="C65" s="1">
        <v>0.0</v>
      </c>
      <c r="D65" s="1" t="s">
        <v>378</v>
      </c>
      <c r="E65" s="1" t="s">
        <v>379</v>
      </c>
      <c r="F65" s="1" t="s">
        <v>380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382</v>
      </c>
      <c r="B66" s="1">
        <v>0.0</v>
      </c>
      <c r="C66" s="1">
        <v>0.0</v>
      </c>
      <c r="D66" s="1" t="s">
        <v>378</v>
      </c>
      <c r="E66" s="1" t="s">
        <v>379</v>
      </c>
      <c r="F66" s="1" t="s">
        <v>380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383</v>
      </c>
      <c r="B67" s="1">
        <v>0.0</v>
      </c>
      <c r="C67" s="1">
        <v>0.0</v>
      </c>
      <c r="D67" s="1" t="s">
        <v>384</v>
      </c>
      <c r="E67" s="1" t="s">
        <v>385</v>
      </c>
      <c r="F67" s="1" t="s">
        <v>386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387</v>
      </c>
      <c r="B68" s="1">
        <v>0.0</v>
      </c>
      <c r="C68" s="1">
        <v>0.0</v>
      </c>
      <c r="D68" s="1" t="s">
        <v>388</v>
      </c>
      <c r="E68" s="1" t="s">
        <v>389</v>
      </c>
      <c r="F68" s="1" t="s">
        <v>390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391</v>
      </c>
      <c r="B69" s="1">
        <v>0.0</v>
      </c>
      <c r="C69" s="1">
        <v>0.0</v>
      </c>
      <c r="D69" s="1" t="s">
        <v>392</v>
      </c>
      <c r="E69" s="1" t="s">
        <v>393</v>
      </c>
      <c r="F69" s="1" t="s">
        <v>394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395</v>
      </c>
      <c r="B70" s="1">
        <v>0.0</v>
      </c>
      <c r="C70" s="1">
        <v>0.0</v>
      </c>
      <c r="D70" s="1" t="s">
        <v>396</v>
      </c>
      <c r="E70" s="1" t="s">
        <v>397</v>
      </c>
      <c r="F70" s="1" t="s">
        <v>398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399</v>
      </c>
      <c r="B71" s="1">
        <v>0.0</v>
      </c>
      <c r="C71" s="1">
        <v>0.0</v>
      </c>
      <c r="D71" s="1" t="s">
        <v>396</v>
      </c>
      <c r="E71" s="1" t="s">
        <v>397</v>
      </c>
      <c r="F71" s="1" t="s">
        <v>398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400</v>
      </c>
      <c r="B72" s="1">
        <v>0.0</v>
      </c>
      <c r="C72" s="1">
        <v>0.0</v>
      </c>
      <c r="D72" s="1" t="s">
        <v>401</v>
      </c>
      <c r="E72" s="1" t="s">
        <v>402</v>
      </c>
      <c r="F72" s="1" t="s">
        <v>403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404</v>
      </c>
      <c r="B73" s="1">
        <v>0.0</v>
      </c>
      <c r="C73" s="1">
        <v>0.0</v>
      </c>
      <c r="D73" s="1" t="s">
        <v>405</v>
      </c>
      <c r="E73" s="1" t="s">
        <v>406</v>
      </c>
      <c r="F73" s="1" t="s">
        <v>407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408</v>
      </c>
      <c r="B74" s="1">
        <v>0.0</v>
      </c>
      <c r="C74" s="1">
        <v>0.0</v>
      </c>
      <c r="D74" s="1">
        <v>0.0</v>
      </c>
      <c r="E74" s="1" t="s">
        <v>409</v>
      </c>
      <c r="F74" s="1" t="s">
        <v>410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411</v>
      </c>
      <c r="B75" s="1">
        <v>0.0</v>
      </c>
      <c r="C75" s="1">
        <v>0.0</v>
      </c>
      <c r="D75" s="1">
        <v>0.0</v>
      </c>
      <c r="E75" s="1" t="s">
        <v>412</v>
      </c>
      <c r="F75" s="1" t="s">
        <v>413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414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415</v>
      </c>
      <c r="B77" s="1">
        <v>0.0</v>
      </c>
      <c r="C77" s="1">
        <v>0.0</v>
      </c>
      <c r="D77" s="1">
        <v>0.0</v>
      </c>
      <c r="E77" s="1">
        <v>0.0</v>
      </c>
      <c r="F77" s="1" t="s">
        <v>416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417</v>
      </c>
      <c r="B78" s="1">
        <v>0.0</v>
      </c>
      <c r="C78" s="1">
        <v>0.0</v>
      </c>
      <c r="D78" s="1">
        <v>0.0</v>
      </c>
      <c r="E78" s="1" t="s">
        <v>418</v>
      </c>
      <c r="F78" s="1">
        <v>51.0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419</v>
      </c>
      <c r="B79" s="1">
        <v>0.0</v>
      </c>
      <c r="C79" s="1">
        <v>0.0</v>
      </c>
      <c r="D79" s="1">
        <v>0.0</v>
      </c>
      <c r="E79" s="1">
        <v>65.0</v>
      </c>
      <c r="F79" s="1" t="s">
        <v>420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421</v>
      </c>
      <c r="B80" s="1">
        <v>0.0</v>
      </c>
      <c r="C80" s="1">
        <v>0.0</v>
      </c>
      <c r="D80" s="1">
        <v>0.0</v>
      </c>
      <c r="E80" s="1" t="s">
        <v>422</v>
      </c>
      <c r="F80" s="1" t="s">
        <v>423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424</v>
      </c>
      <c r="B81" s="1">
        <v>0.0</v>
      </c>
      <c r="C81" s="1">
        <v>0.0</v>
      </c>
      <c r="D81" s="1">
        <v>0.0</v>
      </c>
      <c r="E81" s="1" t="s">
        <v>422</v>
      </c>
      <c r="F81" s="1" t="s">
        <v>423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425</v>
      </c>
      <c r="B82" s="1">
        <v>0.0</v>
      </c>
      <c r="C82" s="1">
        <v>0.0</v>
      </c>
      <c r="D82" s="1">
        <v>0.0</v>
      </c>
      <c r="E82" s="1" t="s">
        <v>426</v>
      </c>
      <c r="F82" s="1" t="s">
        <v>427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428</v>
      </c>
      <c r="B83" s="1">
        <v>0.0</v>
      </c>
      <c r="C83" s="1">
        <v>0.0</v>
      </c>
      <c r="D83" s="1">
        <v>0.0</v>
      </c>
      <c r="E83" s="1" t="s">
        <v>426</v>
      </c>
      <c r="F83" s="1" t="s">
        <v>427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429</v>
      </c>
      <c r="B84" s="1">
        <v>0.0</v>
      </c>
      <c r="C84" s="1">
        <v>0.0</v>
      </c>
      <c r="D84" s="1">
        <v>0.0</v>
      </c>
      <c r="E84" s="1" t="s">
        <v>426</v>
      </c>
      <c r="F84" s="1" t="s">
        <v>427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430</v>
      </c>
      <c r="B85" s="1">
        <v>0.0</v>
      </c>
      <c r="C85" s="1">
        <v>0.0</v>
      </c>
      <c r="D85" s="1">
        <v>0.0</v>
      </c>
      <c r="E85" s="1" t="s">
        <v>431</v>
      </c>
      <c r="F85" s="1" t="s">
        <v>432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433</v>
      </c>
      <c r="B86" s="1">
        <v>0.0</v>
      </c>
      <c r="C86" s="1">
        <v>0.0</v>
      </c>
      <c r="D86" s="1">
        <v>0.0</v>
      </c>
      <c r="E86" s="1" t="s">
        <v>434</v>
      </c>
      <c r="F86" s="1" t="s">
        <v>435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436</v>
      </c>
      <c r="B87" s="1">
        <v>0.0</v>
      </c>
      <c r="C87" s="1">
        <v>0.0</v>
      </c>
      <c r="D87" s="1">
        <v>0.0</v>
      </c>
      <c r="E87" s="1" t="s">
        <v>437</v>
      </c>
      <c r="F87" s="1" t="s">
        <v>438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439</v>
      </c>
      <c r="B88" s="1">
        <v>0.0</v>
      </c>
      <c r="C88" s="1">
        <v>0.0</v>
      </c>
      <c r="D88" s="1">
        <v>0.0</v>
      </c>
      <c r="E88" s="1" t="s">
        <v>440</v>
      </c>
      <c r="F88" s="1" t="s">
        <v>441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442</v>
      </c>
      <c r="B89" s="1">
        <v>0.0</v>
      </c>
      <c r="C89" s="1">
        <v>0.0</v>
      </c>
      <c r="D89" s="1">
        <v>0.0</v>
      </c>
      <c r="E89" s="1" t="s">
        <v>440</v>
      </c>
      <c r="F89" s="1" t="s">
        <v>441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443</v>
      </c>
      <c r="B90" s="1">
        <v>0.0</v>
      </c>
      <c r="C90" s="1">
        <v>0.0</v>
      </c>
      <c r="D90" s="1">
        <v>0.0</v>
      </c>
      <c r="E90" s="1" t="s">
        <v>444</v>
      </c>
      <c r="F90" s="1" t="s">
        <v>445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446</v>
      </c>
      <c r="B91" s="1">
        <v>0.0</v>
      </c>
      <c r="C91" s="1">
        <v>0.0</v>
      </c>
      <c r="D91" s="1">
        <v>0.0</v>
      </c>
      <c r="E91" s="1" t="s">
        <v>447</v>
      </c>
      <c r="F91" s="1" t="s">
        <v>448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449</v>
      </c>
      <c r="B92" s="1">
        <v>0.0</v>
      </c>
      <c r="C92" s="1">
        <v>0.0</v>
      </c>
      <c r="D92" s="1">
        <v>0.0</v>
      </c>
      <c r="E92" s="1">
        <v>0.0</v>
      </c>
      <c r="F92" s="1" t="s">
        <v>450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451</v>
      </c>
      <c r="B93" s="1">
        <v>0.0</v>
      </c>
      <c r="C93" s="1">
        <v>0.0</v>
      </c>
      <c r="D93" s="1">
        <v>0.0</v>
      </c>
      <c r="E93" s="1">
        <v>0.0</v>
      </c>
      <c r="F93" s="1" t="s">
        <v>452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453</v>
      </c>
      <c r="C1" s="1" t="s">
        <v>454</v>
      </c>
      <c r="D1" s="1" t="s">
        <v>455</v>
      </c>
      <c r="E1" s="1" t="s">
        <v>456</v>
      </c>
      <c r="F1" s="1" t="s">
        <v>457</v>
      </c>
      <c r="G1" s="1" t="s">
        <v>458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459</v>
      </c>
      <c r="B2" s="1" t="s">
        <v>460</v>
      </c>
      <c r="C2" s="1" t="s">
        <v>461</v>
      </c>
      <c r="D2" s="1" t="s">
        <v>462</v>
      </c>
      <c r="E2" s="1" t="s">
        <v>463</v>
      </c>
      <c r="F2" s="1" t="s">
        <v>463</v>
      </c>
      <c r="G2" s="1" t="s">
        <v>464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465</v>
      </c>
      <c r="B3" s="1" t="s">
        <v>464</v>
      </c>
      <c r="C3" s="1" t="s">
        <v>466</v>
      </c>
      <c r="D3" s="1" t="s">
        <v>467</v>
      </c>
      <c r="E3" s="1" t="s">
        <v>468</v>
      </c>
      <c r="F3" s="1" t="s">
        <v>469</v>
      </c>
      <c r="G3" s="1" t="s">
        <v>464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470</v>
      </c>
      <c r="B4" s="1" t="s">
        <v>471</v>
      </c>
      <c r="C4" s="1" t="s">
        <v>472</v>
      </c>
      <c r="D4" s="1" t="s">
        <v>473</v>
      </c>
      <c r="E4" s="1" t="s">
        <v>310</v>
      </c>
      <c r="F4" s="1" t="s">
        <v>474</v>
      </c>
      <c r="G4" s="1" t="s">
        <v>475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465</v>
      </c>
      <c r="B5" s="1" t="s">
        <v>464</v>
      </c>
      <c r="C5" s="1" t="s">
        <v>476</v>
      </c>
      <c r="D5" s="1" t="s">
        <v>477</v>
      </c>
      <c r="E5" s="1" t="s">
        <v>478</v>
      </c>
      <c r="F5" s="1" t="s">
        <v>479</v>
      </c>
      <c r="G5" s="1" t="s">
        <v>480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481</v>
      </c>
      <c r="B6" s="1" t="s">
        <v>482</v>
      </c>
      <c r="C6" s="1" t="s">
        <v>483</v>
      </c>
      <c r="D6" s="1" t="s">
        <v>484</v>
      </c>
      <c r="E6" s="1" t="s">
        <v>485</v>
      </c>
      <c r="F6" s="1" t="s">
        <v>486</v>
      </c>
      <c r="G6" s="1" t="s">
        <v>487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488</v>
      </c>
      <c r="B7" s="1" t="s">
        <v>464</v>
      </c>
      <c r="C7" s="1" t="s">
        <v>489</v>
      </c>
      <c r="D7" s="1" t="s">
        <v>490</v>
      </c>
      <c r="E7" s="1" t="s">
        <v>491</v>
      </c>
      <c r="F7" s="1" t="s">
        <v>492</v>
      </c>
      <c r="G7" s="1" t="s">
        <v>493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494</v>
      </c>
      <c r="B8" s="1" t="s">
        <v>495</v>
      </c>
      <c r="C8" s="1" t="s">
        <v>496</v>
      </c>
      <c r="D8" s="1" t="s">
        <v>497</v>
      </c>
      <c r="E8" s="1" t="s">
        <v>497</v>
      </c>
      <c r="F8" s="1" t="s">
        <v>498</v>
      </c>
      <c r="G8" s="1" t="s">
        <v>499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500</v>
      </c>
      <c r="B9" s="1" t="s">
        <v>501</v>
      </c>
      <c r="C9" s="1" t="s">
        <v>502</v>
      </c>
      <c r="D9" s="1" t="s">
        <v>503</v>
      </c>
      <c r="E9" s="1" t="s">
        <v>504</v>
      </c>
      <c r="F9" s="1" t="s">
        <v>505</v>
      </c>
      <c r="G9" s="1" t="s">
        <v>506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507</v>
      </c>
      <c r="B10" s="1" t="s">
        <v>508</v>
      </c>
      <c r="C10" s="1" t="s">
        <v>509</v>
      </c>
      <c r="D10" s="1" t="s">
        <v>510</v>
      </c>
      <c r="E10" s="1" t="s">
        <v>511</v>
      </c>
      <c r="F10" s="1" t="s">
        <v>512</v>
      </c>
      <c r="G10" s="1" t="s">
        <v>513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514</v>
      </c>
      <c r="B11" s="1" t="s">
        <v>515</v>
      </c>
      <c r="C11" s="1" t="s">
        <v>516</v>
      </c>
      <c r="D11" s="1" t="s">
        <v>517</v>
      </c>
      <c r="E11" s="1" t="s">
        <v>518</v>
      </c>
      <c r="F11" s="1" t="s">
        <v>519</v>
      </c>
      <c r="G11" s="1" t="s">
        <v>520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521</v>
      </c>
      <c r="B12" s="1" t="s">
        <v>522</v>
      </c>
      <c r="C12" s="1" t="s">
        <v>523</v>
      </c>
      <c r="D12" s="1" t="s">
        <v>524</v>
      </c>
      <c r="E12" s="1" t="s">
        <v>525</v>
      </c>
      <c r="F12" s="1" t="s">
        <v>526</v>
      </c>
      <c r="G12" s="1" t="s">
        <v>520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527</v>
      </c>
      <c r="B13" s="1" t="s">
        <v>528</v>
      </c>
      <c r="C13" s="1" t="s">
        <v>529</v>
      </c>
      <c r="D13" s="1" t="s">
        <v>530</v>
      </c>
      <c r="E13" s="1" t="s">
        <v>531</v>
      </c>
      <c r="F13" s="1" t="s">
        <v>532</v>
      </c>
      <c r="G13" s="1" t="s">
        <v>533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534</v>
      </c>
      <c r="B14" s="1" t="s">
        <v>535</v>
      </c>
      <c r="C14" s="1" t="s">
        <v>536</v>
      </c>
      <c r="D14" s="1" t="s">
        <v>537</v>
      </c>
      <c r="E14" s="1" t="s">
        <v>538</v>
      </c>
      <c r="F14" s="1" t="s">
        <v>539</v>
      </c>
      <c r="G14" s="1" t="s">
        <v>540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541</v>
      </c>
      <c r="B15" s="1" t="s">
        <v>464</v>
      </c>
      <c r="C15" s="1" t="s">
        <v>464</v>
      </c>
      <c r="D15" s="1" t="s">
        <v>464</v>
      </c>
      <c r="E15" s="1" t="s">
        <v>464</v>
      </c>
      <c r="F15" s="1" t="s">
        <v>464</v>
      </c>
      <c r="G15" s="1" t="s">
        <v>464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542</v>
      </c>
      <c r="B16" s="1" t="s">
        <v>464</v>
      </c>
      <c r="C16" s="1" t="s">
        <v>464</v>
      </c>
      <c r="D16" s="1" t="s">
        <v>464</v>
      </c>
      <c r="E16" s="1" t="s">
        <v>464</v>
      </c>
      <c r="F16" s="1" t="s">
        <v>464</v>
      </c>
      <c r="G16" s="1" t="s">
        <v>464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543</v>
      </c>
      <c r="B17" s="1" t="s">
        <v>115</v>
      </c>
      <c r="C17" s="1" t="s">
        <v>116</v>
      </c>
      <c r="D17" s="1" t="s">
        <v>544</v>
      </c>
      <c r="E17" s="1" t="s">
        <v>545</v>
      </c>
      <c r="F17" s="1" t="s">
        <v>546</v>
      </c>
      <c r="G17" s="1" t="s">
        <v>547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548</v>
      </c>
      <c r="B18" s="1" t="s">
        <v>464</v>
      </c>
      <c r="C18" s="1" t="s">
        <v>464</v>
      </c>
      <c r="D18" s="1" t="s">
        <v>464</v>
      </c>
      <c r="E18" s="1" t="s">
        <v>464</v>
      </c>
      <c r="F18" s="1" t="s">
        <v>464</v>
      </c>
      <c r="G18" s="1" t="s">
        <v>464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549</v>
      </c>
      <c r="B19" s="1" t="s">
        <v>550</v>
      </c>
      <c r="C19" s="1" t="s">
        <v>551</v>
      </c>
      <c r="D19" s="1" t="s">
        <v>552</v>
      </c>
      <c r="E19" s="1" t="s">
        <v>553</v>
      </c>
      <c r="F19" s="1" t="s">
        <v>554</v>
      </c>
      <c r="G19" s="1" t="s">
        <v>555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556</v>
      </c>
      <c r="B20" s="1" t="s">
        <v>557</v>
      </c>
      <c r="C20" s="1" t="s">
        <v>558</v>
      </c>
      <c r="D20" s="1" t="s">
        <v>559</v>
      </c>
      <c r="E20" s="1" t="s">
        <v>560</v>
      </c>
      <c r="F20" s="1" t="s">
        <v>561</v>
      </c>
      <c r="G20" s="1" t="s">
        <v>562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563</v>
      </c>
      <c r="B21" s="1" t="s">
        <v>564</v>
      </c>
      <c r="C21" s="1" t="s">
        <v>565</v>
      </c>
      <c r="D21" s="1" t="s">
        <v>566</v>
      </c>
      <c r="E21" s="1" t="s">
        <v>567</v>
      </c>
      <c r="F21" s="1" t="s">
        <v>568</v>
      </c>
      <c r="G21" s="1" t="s">
        <v>569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570</v>
      </c>
      <c r="B22" s="1" t="s">
        <v>571</v>
      </c>
      <c r="C22" s="1" t="s">
        <v>572</v>
      </c>
      <c r="D22" s="1" t="s">
        <v>573</v>
      </c>
      <c r="E22" s="1" t="s">
        <v>574</v>
      </c>
      <c r="F22" s="1" t="s">
        <v>575</v>
      </c>
      <c r="G22" s="1" t="s">
        <v>576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577</v>
      </c>
      <c r="B23" s="1" t="s">
        <v>578</v>
      </c>
      <c r="C23" s="1" t="s">
        <v>579</v>
      </c>
      <c r="D23" s="1" t="s">
        <v>580</v>
      </c>
      <c r="E23" s="1" t="s">
        <v>581</v>
      </c>
      <c r="F23" s="1" t="s">
        <v>582</v>
      </c>
      <c r="G23" s="1" t="s">
        <v>583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584</v>
      </c>
      <c r="B24" s="1" t="s">
        <v>585</v>
      </c>
      <c r="C24" s="1" t="s">
        <v>586</v>
      </c>
      <c r="D24" s="1" t="s">
        <v>587</v>
      </c>
      <c r="E24" s="1" t="s">
        <v>588</v>
      </c>
      <c r="F24" s="1" t="s">
        <v>588</v>
      </c>
      <c r="G24" s="1" t="s">
        <v>588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589</v>
      </c>
      <c r="B25" s="1" t="s">
        <v>590</v>
      </c>
      <c r="C25" s="1" t="s">
        <v>591</v>
      </c>
      <c r="D25" s="1" t="s">
        <v>592</v>
      </c>
      <c r="E25" s="1" t="s">
        <v>593</v>
      </c>
      <c r="F25" s="1" t="s">
        <v>593</v>
      </c>
      <c r="G25" s="1" t="s">
        <v>464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594</v>
      </c>
      <c r="B26" s="1" t="s">
        <v>595</v>
      </c>
      <c r="C26" s="1" t="s">
        <v>596</v>
      </c>
      <c r="D26" s="1" t="s">
        <v>597</v>
      </c>
      <c r="E26" s="1" t="s">
        <v>464</v>
      </c>
      <c r="F26" s="1" t="s">
        <v>464</v>
      </c>
      <c r="G26" s="1" t="s">
        <v>464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598</v>
      </c>
      <c r="B2" s="1" t="s">
        <v>599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600</v>
      </c>
      <c r="B3" s="1" t="s">
        <v>601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602</v>
      </c>
      <c r="B4" s="1" t="s">
        <v>603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604</v>
      </c>
      <c r="B5" s="1" t="s">
        <v>605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607</v>
      </c>
      <c r="B7" s="1" t="s">
        <v>608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609</v>
      </c>
      <c r="B8" s="4" t="s">
        <v>610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611</v>
      </c>
      <c r="B9" s="1" t="s">
        <v>612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613</v>
      </c>
      <c r="B10" s="1" t="s">
        <v>614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615</v>
      </c>
      <c r="B11" s="1" t="s">
        <v>612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616</v>
      </c>
      <c r="B12" s="1" t="s">
        <v>617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618</v>
      </c>
      <c r="B13" s="1" t="s">
        <v>619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620</v>
      </c>
      <c r="B14" s="1" t="s">
        <v>617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621</v>
      </c>
      <c r="B15" s="1" t="s">
        <v>622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623</v>
      </c>
      <c r="B16" s="1">
        <v>188.0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624</v>
      </c>
      <c r="B17" s="1" t="s">
        <v>625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626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627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630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631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632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633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634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635</v>
      </c>
      <c r="B27" s="1">
        <v>3.01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636</v>
      </c>
      <c r="B28" s="1">
        <v>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637</v>
      </c>
      <c r="B29" s="1">
        <v>2.79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638</v>
      </c>
      <c r="B30" s="1">
        <v>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639</v>
      </c>
      <c r="B31" s="1">
        <v>3.01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640</v>
      </c>
      <c r="B32" s="1">
        <v>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641</v>
      </c>
      <c r="B33" s="1">
        <v>2.79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642</v>
      </c>
      <c r="B34" s="1">
        <v>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643</v>
      </c>
      <c r="B35" s="1">
        <v>0.782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644</v>
      </c>
      <c r="B36" s="1">
        <v>-2.3353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645</v>
      </c>
      <c r="B37" s="1">
        <v>371938.0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646</v>
      </c>
      <c r="B38" s="1">
        <v>371938.0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647</v>
      </c>
      <c r="B39" s="1">
        <v>394477.0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648</v>
      </c>
      <c r="B40" s="1">
        <v>709160.0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649</v>
      </c>
      <c r="B41" s="1">
        <v>709160.0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650</v>
      </c>
      <c r="B42" s="1">
        <v>1.61040384E8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651</v>
      </c>
      <c r="B43" s="1">
        <v>2.6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652</v>
      </c>
      <c r="B44" s="1">
        <v>9.69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653</v>
      </c>
      <c r="B45" s="1">
        <v>17.201494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654</v>
      </c>
      <c r="B46" s="1">
        <v>4.0796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655</v>
      </c>
      <c r="B47" s="1">
        <v>6.0978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656</v>
      </c>
      <c r="B48" s="1" t="s">
        <v>657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658</v>
      </c>
      <c r="B49" s="1">
        <v>-2.8657808E7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659</v>
      </c>
      <c r="B50" s="1">
        <v>3.1132669E7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660</v>
      </c>
      <c r="B51" s="1">
        <v>5.22288E7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661</v>
      </c>
      <c r="B52" s="1">
        <v>2346815.0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662</v>
      </c>
      <c r="B53" s="1">
        <v>2295860.0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663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664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665</v>
      </c>
      <c r="B56" s="1">
        <v>0.041500002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666</v>
      </c>
      <c r="B57" s="1">
        <v>0.00823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667</v>
      </c>
      <c r="B58" s="1">
        <v>0.86137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668</v>
      </c>
      <c r="B59" s="1">
        <v>5.8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669</v>
      </c>
      <c r="B60" s="1">
        <v>0.056199998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670</v>
      </c>
      <c r="B61" s="1">
        <v>5143130.0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671</v>
      </c>
      <c r="B62" s="1">
        <v>4.294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672</v>
      </c>
      <c r="B63" s="1">
        <v>0.6637168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673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674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675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676</v>
      </c>
      <c r="B67" s="1">
        <v>-1.11303E8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677</v>
      </c>
      <c r="B68" s="1">
        <v>-0.95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678</v>
      </c>
      <c r="B69" s="1">
        <v>-1.29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679</v>
      </c>
      <c r="B70" s="1">
        <v>-3.061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680</v>
      </c>
      <c r="B71" s="1">
        <v>0.25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681</v>
      </c>
      <c r="B72" s="1">
        <v>-0.5218121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682</v>
      </c>
      <c r="B73" s="1">
        <v>0.23806548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683</v>
      </c>
      <c r="B74" s="1" t="s">
        <v>684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685</v>
      </c>
      <c r="B75" s="1" t="s">
        <v>686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687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689</v>
      </c>
      <c r="B78" s="1" t="s">
        <v>690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691</v>
      </c>
      <c r="B79" s="1" t="s">
        <v>690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692</v>
      </c>
      <c r="B80" s="1">
        <v>1.6264422E9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693</v>
      </c>
      <c r="B81" s="1" t="s">
        <v>694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695</v>
      </c>
      <c r="B82" s="1" t="s">
        <v>696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697</v>
      </c>
      <c r="B83" s="1" t="s">
        <v>698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699</v>
      </c>
      <c r="B84" s="1" t="s">
        <v>700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701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702</v>
      </c>
      <c r="B86" s="1">
        <v>2.85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703</v>
      </c>
      <c r="B87" s="1">
        <v>15.0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704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705</v>
      </c>
      <c r="B89" s="1">
        <v>12.14286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706</v>
      </c>
      <c r="B90" s="1">
        <v>12.0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707</v>
      </c>
      <c r="B91" s="1" t="s">
        <v>708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709</v>
      </c>
      <c r="B92" s="1">
        <v>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710</v>
      </c>
      <c r="B93" s="1">
        <v>2.7112E8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711</v>
      </c>
      <c r="B94" s="1">
        <v>5.08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712</v>
      </c>
      <c r="B95" s="1">
        <v>-1.14789E8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713</v>
      </c>
      <c r="B96" s="1">
        <v>9.0356E7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714</v>
      </c>
      <c r="B97" s="1">
        <v>9.46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715</v>
      </c>
      <c r="B98" s="1">
        <v>9.563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716</v>
      </c>
      <c r="B99" s="1">
        <v>9362000.0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717</v>
      </c>
      <c r="B100" s="1">
        <v>39.442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718</v>
      </c>
      <c r="B101" s="1">
        <v>0.175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719</v>
      </c>
      <c r="B102" s="1">
        <v>-0.23355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720</v>
      </c>
      <c r="B103" s="1">
        <v>-0.55924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721</v>
      </c>
      <c r="B104" s="1">
        <v>-7.1110872E7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722</v>
      </c>
      <c r="B105" s="1">
        <v>-1.07176E8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723</v>
      </c>
      <c r="B106" s="1">
        <v>-0.73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724</v>
      </c>
      <c r="B107" s="1">
        <v>-31.09819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725</v>
      </c>
      <c r="B108" s="1" t="s">
        <v>657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726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42</v>
      </c>
      <c r="B3" s="1">
        <v>0.0</v>
      </c>
      <c r="C3" s="1">
        <v>-5.0</v>
      </c>
      <c r="D3" s="1">
        <v>-33.0</v>
      </c>
      <c r="E3" s="1">
        <v>-42.0</v>
      </c>
      <c r="F3" s="1">
        <v>-39.0</v>
      </c>
      <c r="G3" s="1">
        <f>IF(F3*FORECAST(G2,B3:F3,B2:F2)&gt;0,FORECAST(G2,B3:F3,B2:F2),F3)*$X$1</f>
        <v>-58.3</v>
      </c>
      <c r="H3" s="1">
        <f>IF(G3*FORECAST(H2,B3:G3,B2:G2)&gt;0,FORECAST(H2,B3:G3,B2:G2),G3)*$X$1</f>
        <v>-69.8</v>
      </c>
      <c r="I3" s="1">
        <f>IF(H3*FORECAST(I2,B3:H3,B2:H2)&gt;0,FORECAST(I2,B3:H3,B2:H2),H3)*$X$1</f>
        <v>-81.3</v>
      </c>
      <c r="J3" s="1">
        <f>IF(I3*FORECAST(J2,B3:I3,B2:I2)&gt;0,FORECAST(J2,B3:I3,B2:I2),I3)*$X$1</f>
        <v>-92.8</v>
      </c>
      <c r="K3" s="1">
        <f>IF(J3*FORECAST(K2,B3:J3,B2:J2)&gt;0,FORECAST(K2,B3:J3,B2:J2),J3)*$X$1</f>
        <v>-104.3</v>
      </c>
      <c r="L3" s="1">
        <f>IF(K3*FORECAST(L2,B3:K3,B2:K2)&gt;0,FORECAST(L2,B3:K3,B2:K2),K3)*$X$1</f>
        <v>-115.8</v>
      </c>
      <c r="M3" s="1">
        <f>IF(L3*FORECAST(M2,B3:L3,B2:L2)&gt;0,FORECAST(M2,B3:L3,B2:L2),L3)*$X$1</f>
        <v>-127.3</v>
      </c>
      <c r="N3" s="5">
        <f>IF(M3*FORECAST(N2,B3:M3,B2:M2)&gt;0,FORECAST(N2,B3:M3,B2:M2),M3)*$X$1</f>
        <v>-138.8</v>
      </c>
      <c r="O3" s="5">
        <f>IF(N3*FORECAST(O2,B3:N3,B2:N2)&gt;0,FORECAST(O2,B3:N3,B2:N2),N3)*$X$1</f>
        <v>-150.3</v>
      </c>
      <c r="P3" s="5">
        <f>IF(O3*FORECAST(P2,B3:O3,B2:O2)&gt;0,FORECAST(P2,B3:O3,B2:O2),O3)*$X$1</f>
        <v>-161.8</v>
      </c>
      <c r="Q3" s="5">
        <f>IF(P3*FORECAST(Q2,B3:P3,B2:P2)&gt;0,FORECAST(Q2,B3:P3,B2:P2),P3)*$X$1</f>
        <v>-173.3</v>
      </c>
      <c r="R3" s="5">
        <f>IF(Q3*FORECAST(R2,B3:Q3,B2:Q2)&gt;0,FORECAST(R2,B3:Q3,B2:Q2),Q3)*$X$1</f>
        <v>-184.8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-36.0</v>
      </c>
      <c r="C4" s="1">
        <v>-27.0</v>
      </c>
      <c r="D4" s="1">
        <v>-155.0</v>
      </c>
      <c r="E4" s="1">
        <v>-34.0</v>
      </c>
      <c r="F4" s="1">
        <v>-99.0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727</v>
      </c>
      <c r="B5" s="1">
        <v>38.0</v>
      </c>
      <c r="C5" s="1">
        <v>91.0</v>
      </c>
      <c r="D5" s="1">
        <v>11.0</v>
      </c>
      <c r="E5" s="1">
        <v>24.0</v>
      </c>
      <c r="F5" s="1">
        <v>47.0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728</v>
      </c>
      <c r="L7" s="1">
        <f>IF(R3*FORECAST(R2,B3:R3,B2:R2)&gt;0,FORECAST(R2,B3:R3,B2:R2),Q3)*$X$1 * (1+0.02)/(0.0874-0.02)</f>
        <v>-2796.676558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729</v>
      </c>
      <c r="L8" s="6">
        <f t="array" ref="L8">NPV(0.0874,H3:R3)</f>
        <v>-811.5892699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730</v>
      </c>
      <c r="L9" s="6">
        <f t="array" ref="L9">NPV(0.0874,H16:R16)</f>
        <v>-1112.652702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731</v>
      </c>
      <c r="L10" s="6">
        <f>L8 + L9</f>
        <v>-1924.241972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732</v>
      </c>
      <c r="L12" s="6">
        <f>L10 - L11</f>
        <v>-1825.241972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733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-38.83493557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-2796.676558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-13.0</v>
      </c>
      <c r="C3" s="1">
        <v>-26.0</v>
      </c>
      <c r="D3" s="1">
        <v>-48.0</v>
      </c>
      <c r="E3" s="1">
        <v>-66.0</v>
      </c>
      <c r="F3" s="1">
        <v>-89.0</v>
      </c>
      <c r="G3" s="1">
        <f>IF(F3*FORECAST(G2,B3:F3,B2:F2)&gt;0,FORECAST(G2,B3:F3,B2:F2),F3)*$X$1</f>
        <v>-106</v>
      </c>
      <c r="H3" s="1">
        <f>IF(G3*FORECAST(H2,B3:G3,B2:G2)&gt;0,FORECAST(H2,B3:G3,B2:G2),G3)*$X$1</f>
        <v>-125.2</v>
      </c>
      <c r="I3" s="1">
        <f>IF(H3*FORECAST(I2,B3:H3,B2:H2)&gt;0,FORECAST(I2,B3:H3,B2:H2),H3)*$X$1</f>
        <v>-144.4</v>
      </c>
      <c r="J3" s="1">
        <f>IF(I3*FORECAST(J2,B3:I3,B2:I2)&gt;0,FORECAST(J2,B3:I3,B2:I2),I3)*$X$1</f>
        <v>-163.6</v>
      </c>
      <c r="K3" s="1">
        <f>IF(J3*FORECAST(K2,B3:J3,B2:J2)&gt;0,FORECAST(K2,B3:J3,B2:J2),J3)*$X$1</f>
        <v>-182.8</v>
      </c>
      <c r="L3" s="1">
        <f>IF(K3*FORECAST(L2,B3:K3,B2:K2)&gt;0,FORECAST(L2,B3:K3,B2:K2),K3)*$X$1</f>
        <v>-202</v>
      </c>
      <c r="M3" s="1">
        <f>IF(L3*FORECAST(M2,B3:L3,B2:L2)&gt;0,FORECAST(M2,B3:L3,B2:L2),L3)*$X$1</f>
        <v>-221.2</v>
      </c>
      <c r="N3" s="5">
        <f>IF(M3*FORECAST(N2,B3:M3,B2:M2)&gt;0,FORECAST(N2,B3:M3,B2:M2),M3)*$X$1</f>
        <v>-240.4</v>
      </c>
      <c r="O3" s="5">
        <f>IF(N3*FORECAST(O2,B3:N3,B2:N2)&gt;0,FORECAST(O2,B3:N3,B2:N2),N3)*$X$1</f>
        <v>-259.6</v>
      </c>
      <c r="P3" s="5">
        <f>IF(O3*FORECAST(P2,B3:O3,B2:O2)&gt;0,FORECAST(P2,B3:O3,B2:O2),O3)*$X$1</f>
        <v>-278.8</v>
      </c>
      <c r="Q3" s="5">
        <f>IF(P3*FORECAST(Q2,B3:P3,B2:P2)&gt;0,FORECAST(Q2,B3:P3,B2:P2),P3)*$X$1</f>
        <v>-298</v>
      </c>
      <c r="R3" s="5">
        <f>IF(Q3*FORECAST(R2,B3:Q3,B2:Q2)&gt;0,FORECAST(R2,B3:Q3,B2:Q2),Q3)*$X$1</f>
        <v>-317.2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-36.0</v>
      </c>
      <c r="C4" s="1">
        <v>-27.0</v>
      </c>
      <c r="D4" s="1">
        <v>-155.0</v>
      </c>
      <c r="E4" s="1">
        <v>-34.0</v>
      </c>
      <c r="F4" s="1">
        <v>-99.0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727</v>
      </c>
      <c r="B5" s="1">
        <v>38.0</v>
      </c>
      <c r="C5" s="1">
        <v>91.0</v>
      </c>
      <c r="D5" s="1">
        <v>11.0</v>
      </c>
      <c r="E5" s="1">
        <v>24.0</v>
      </c>
      <c r="F5" s="1">
        <v>47.0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728</v>
      </c>
      <c r="L7" s="1">
        <f>IF(R3*FORECAST(R2,B3:R3,B2:R2)&gt;0,FORECAST(R2,B3:R3,B2:R2),Q3)*$X$1 * (1+0.02)/(0.0874-0.02)</f>
        <v>-4800.356083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729</v>
      </c>
      <c r="L8" s="6">
        <f t="array" ref="L8">NPV(0.0874,H3:R3)</f>
        <v>-1414.695183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730</v>
      </c>
      <c r="L9" s="6">
        <f t="array" ref="L9">NPV(0.0874,H16:R16)</f>
        <v>-1909.812971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731</v>
      </c>
      <c r="L10" s="6">
        <f>L8 + L9</f>
        <v>-3324.508154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732</v>
      </c>
      <c r="L12" s="6">
        <f>L10 - L11</f>
        <v>-3225.508154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733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-68.62783306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-4800.356083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