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<sst xmlns="http://schemas.openxmlformats.org/spreadsheetml/2006/main" count="568" uniqueCount="498">
  <si>
    <t>ticker</t>
  </si>
  <si>
    <t>SYNX</t>
  </si>
  <si>
    <t>nombre</t>
  </si>
  <si>
    <t>SILYNXCOM LTD</t>
  </si>
  <si>
    <t>empresa</t>
  </si>
  <si>
    <t>Communications &amp; Networking</t>
  </si>
  <si>
    <t>Open</t>
  </si>
  <si>
    <t>Target Price</t>
  </si>
  <si>
    <t>Upside</t>
  </si>
  <si>
    <t>478.95%</t>
  </si>
  <si>
    <t>Country</t>
  </si>
  <si>
    <t>Israel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</si>
  <si>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</si>
  <si>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</si>
  <si>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</si>
  <si>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</si>
  <si>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</si>
  <si>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</si>
  <si>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</si>
  <si>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</si>
  <si>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</si>
  <si>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</si>
  <si>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</si>
  <si>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</si>
  <si>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</si>
  <si>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</si>
  <si>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</si>
  <si>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</si>
  <si>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</si>
  <si>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</si>
  <si>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</si>
  <si>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</si>
  <si>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</si>
  <si>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</si>
  <si>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</si>
  <si>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</si>
  <si>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</si>
  <si>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</si>
  <si>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</si>
  <si>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</si>
  <si>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</si>
  <si>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</si>
  <si>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</si>
  <si>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</si>
  <si>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</si>
  <si>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</si>
  <si>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</si>
  <si>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</si>
  <si>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</si>
  <si>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</si>
  <si>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</si>
  <si>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</si>
  <si>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</si>
  <si>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</si>
  <si>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</si>
  <si>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</si>
  <si>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</si>
  <si>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</si>
  <si>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</si>
  <si>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</si>
  <si>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</si>
  <si>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</si>
  <si>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</si>
  <si>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</si>
  <si>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</si>
  <si>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</si>
  <si>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</si>
  <si>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</si>
  <si>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</si>
  <si>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</si>
  <si>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</si>
  <si>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</si>
  <si>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</si>
  <si>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</si>
  <si>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</si>
  <si>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</si>
  <si>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</si>
  <si>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</si>
  <si>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</si>
  <si>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</si>
  <si>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</si>
  <si>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</si>
  <si>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</si>
  <si>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</si>
  <si>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</si>
  <si>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-0.68</t>
  </si>
  <si>
    <t>0.27</t>
  </si>
  <si>
    <t>0.7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</si>
  <si>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</si>
  <si>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</si>
  <si>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</si>
  <si>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</si>
  <si>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</si>
  <si>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</si>
  <si>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</si>
  <si>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</si>
  <si>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</si>
  <si>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</si>
  <si>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</si>
  <si>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</si>
  <si>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</si>
  <si>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</si>
  <si>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</si>
  <si>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</si>
  <si>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</si>
  <si>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</si>
  <si>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</si>
  <si>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</si>
  <si>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</si>
  <si>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</si>
  <si>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</si>
  <si>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</si>
  <si>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</si>
  <si>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</si>
  <si>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</si>
  <si>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</si>
  <si>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</si>
  <si>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</si>
  <si>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</si>
  <si>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</si>
  <si>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</si>
  <si>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</si>
  <si>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</si>
  <si>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</si>
  <si>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</si>
  <si>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</si>
  <si>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-0.15</t>
  </si>
  <si>
    <t>0.61</t>
  </si>
  <si>
    <t>-0.89</t>
  </si>
  <si>
    <t>Basic EPS - Continuing Operations</t>
  </si>
  <si>
    <t>Basic Weighted Average Shares Outstanding</t>
  </si>
  <si>
    <t>Net EPS - Diluted</t>
  </si>
  <si>
    <t>0.58</t>
  </si>
  <si>
    <t>Diluted EPS - Continuing Operations</t>
  </si>
  <si>
    <t>Diluted Weighted Average Shares Outstanding</t>
  </si>
  <si>
    <t>Normalized Basic EPS</t>
  </si>
  <si>
    <t>-0.2</t>
  </si>
  <si>
    <t>0.38</t>
  </si>
  <si>
    <t>-0.56</t>
  </si>
  <si>
    <t>Normalized Diluted EPS</t>
  </si>
  <si>
    <t>0.36</t>
  </si>
  <si>
    <t>EBITDA</t>
  </si>
  <si>
    <t>EBITA</t>
  </si>
  <si>
    <t>EBIT</t>
  </si>
  <si>
    <t>EBITDAR</t>
  </si>
  <si>
    <t>Effective Tax Rate - (Ratio)</t>
  </si>
  <si>
    <t>-1.32</t>
  </si>
  <si>
    <t>0.11</t>
  </si>
  <si>
    <t>-0.04</t>
  </si>
  <si>
    <t>Normalized Net Income</t>
  </si>
  <si>
    <t>Interest on Long-Term Debt</t>
  </si>
  <si>
    <t>Non-Cash Pension Expense</t>
  </si>
  <si>
    <t>0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</si>
  <si>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</si>
  <si>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</si>
  <si>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</si>
  <si>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</si>
  <si>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</si>
  <si>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</si>
  <si>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</si>
  <si>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</si>
  <si>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</si>
  <si>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</si>
  <si>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</si>
  <si>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</si>
  <si>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</si>
  <si>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</si>
  <si>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</si>
  <si>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</si>
  <si>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5.48</t>
  </si>
  <si>
    <t>-29.03</t>
  </si>
  <si>
    <t>Return on Total Capital</t>
  </si>
  <si>
    <t>59.11</t>
  </si>
  <si>
    <t>-84.19</t>
  </si>
  <si>
    <t>Return On Equity %</t>
  </si>
  <si>
    <t>-186.75</t>
  </si>
  <si>
    <t>Return on Common Equity</t>
  </si>
  <si>
    <t>Margin Analysis</t>
  </si>
  <si>
    <t>Gross Profit Margin %</t>
  </si>
  <si>
    <t>33.42</t>
  </si>
  <si>
    <t>33.43</t>
  </si>
  <si>
    <t>41.52</t>
  </si>
  <si>
    <t>SG&amp;A Margin</t>
  </si>
  <si>
    <t>21.99</t>
  </si>
  <si>
    <t>20.77</t>
  </si>
  <si>
    <t>64.22</t>
  </si>
  <si>
    <t>EBITDA Margin %</t>
  </si>
  <si>
    <t>7.33</t>
  </si>
  <si>
    <t>7.25</t>
  </si>
  <si>
    <t>-35.7</t>
  </si>
  <si>
    <t>EBITA Margin %</t>
  </si>
  <si>
    <t>6.83</t>
  </si>
  <si>
    <t>6.61</t>
  </si>
  <si>
    <t>-36.43</t>
  </si>
  <si>
    <t>EBIT Margin %</t>
  </si>
  <si>
    <t>Income From Continuing Operations Margin %</t>
  </si>
  <si>
    <t>-1.6</t>
  </si>
  <si>
    <t>24.75</t>
  </si>
  <si>
    <t>-36.93</t>
  </si>
  <si>
    <t>Net Income Margin %</t>
  </si>
  <si>
    <t>Net Avail. For Common Margin %</t>
  </si>
  <si>
    <t>Normalized Net Income Margin</t>
  </si>
  <si>
    <t>-2.02</t>
  </si>
  <si>
    <t>15.49</t>
  </si>
  <si>
    <t>-23.07</t>
  </si>
  <si>
    <t>Levered Free Cash Flow Margin</t>
  </si>
  <si>
    <t>-20.49</t>
  </si>
  <si>
    <t>22.57</t>
  </si>
  <si>
    <t>Unlevered Free Cash Flow Margin</t>
  </si>
  <si>
    <t>-20.11</t>
  </si>
  <si>
    <t>22.74</t>
  </si>
  <si>
    <t>Asset Turnover</t>
  </si>
  <si>
    <t>1.33</t>
  </si>
  <si>
    <t>1.28</t>
  </si>
  <si>
    <t>Fixed Assets Turnover</t>
  </si>
  <si>
    <t>27.21</t>
  </si>
  <si>
    <t>32.62</t>
  </si>
  <si>
    <t>Receivables Turnover (Average Receivables)</t>
  </si>
  <si>
    <t>3.52</t>
  </si>
  <si>
    <t>2.92</t>
  </si>
  <si>
    <t>Inventory Turnover (Average Inventory)</t>
  </si>
  <si>
    <t>2.31</t>
  </si>
  <si>
    <t>1.82</t>
  </si>
  <si>
    <t>Short Term Liquidity</t>
  </si>
  <si>
    <t>Current Ratio</t>
  </si>
  <si>
    <t>0.89</t>
  </si>
  <si>
    <t>1.15</t>
  </si>
  <si>
    <t>1.55</t>
  </si>
  <si>
    <t>Quick Ratio</t>
  </si>
  <si>
    <t>0.54</t>
  </si>
  <si>
    <t>0.6</t>
  </si>
  <si>
    <t>0.79</t>
  </si>
  <si>
    <t>Operating Cash Flow to Current Liabilities</t>
  </si>
  <si>
    <t>-0.36</t>
  </si>
  <si>
    <t>0.19</t>
  </si>
  <si>
    <t>Days Sales Outstanding (Average Receivables)</t>
  </si>
  <si>
    <t>103.76</t>
  </si>
  <si>
    <t>124.95</t>
  </si>
  <si>
    <t>Days Outstanding Inventory (Average Inventory)</t>
  </si>
  <si>
    <t>157.74</t>
  </si>
  <si>
    <t>200.94</t>
  </si>
  <si>
    <t>Average Days Payable Outstanding</t>
  </si>
  <si>
    <t>140.69</t>
  </si>
  <si>
    <t>141.58</t>
  </si>
  <si>
    <t>Cash Conversion Cycle (Average Days)</t>
  </si>
  <si>
    <t>120.81</t>
  </si>
  <si>
    <t>184.31</t>
  </si>
  <si>
    <t>Long Term Solvency</t>
  </si>
  <si>
    <t>Total Debt/Equity</t>
  </si>
  <si>
    <t>-80.42</t>
  </si>
  <si>
    <t>76.69</t>
  </si>
  <si>
    <t>22.42</t>
  </si>
  <si>
    <t>Total Debt / Total Capital</t>
  </si>
  <si>
    <t>-410.63</t>
  </si>
  <si>
    <t>43.4</t>
  </si>
  <si>
    <t>18.32</t>
  </si>
  <si>
    <t>LT Debt/Equity</t>
  </si>
  <si>
    <t>-11.3</t>
  </si>
  <si>
    <t>21.18</t>
  </si>
  <si>
    <t>2.66</t>
  </si>
  <si>
    <t>Long-Term Debt / Total Capital</t>
  </si>
  <si>
    <t>-57.72</t>
  </si>
  <si>
    <t>11.99</t>
  </si>
  <si>
    <t>2.17</t>
  </si>
  <si>
    <t>Total Liabilities / Total Assets</t>
  </si>
  <si>
    <t>139.29</t>
  </si>
  <si>
    <t>86.26</t>
  </si>
  <si>
    <t>63.98</t>
  </si>
  <si>
    <t>EBIT / Interest Expense</t>
  </si>
  <si>
    <t>1.56</t>
  </si>
  <si>
    <t>10.91</t>
  </si>
  <si>
    <t>-132.43</t>
  </si>
  <si>
    <t>EBITDA / Interest Expense</t>
  </si>
  <si>
    <t>1.84</t>
  </si>
  <si>
    <t>13.11</t>
  </si>
  <si>
    <t>-126.14</t>
  </si>
  <si>
    <t>(EBITDA - Capex) / Interest Expense</t>
  </si>
  <si>
    <t>12.93</t>
  </si>
  <si>
    <t>-126.29</t>
  </si>
  <si>
    <t>Total Debt / EBITDA</t>
  </si>
  <si>
    <t>1.06</t>
  </si>
  <si>
    <t>-0.19</t>
  </si>
  <si>
    <t>Net Debt / EBITDA</t>
  </si>
  <si>
    <t>0.02</t>
  </si>
  <si>
    <t>0.91</t>
  </si>
  <si>
    <t>0.04</t>
  </si>
  <si>
    <t>Total Debt / (EBITDA - Capex)</t>
  </si>
  <si>
    <t>0.82</t>
  </si>
  <si>
    <t>1.08</t>
  </si>
  <si>
    <t>Net Debt / (EBITDA - Capex)</t>
  </si>
  <si>
    <t>0.92</t>
  </si>
  <si>
    <t>Growth Over Prior Year</t>
  </si>
  <si>
    <t>Total Revenues, 1 Yr. Growth %</t>
  </si>
  <si>
    <t>-74.73</t>
  </si>
  <si>
    <t>5.08</t>
  </si>
  <si>
    <t>Gross Profit, 1 Yr. Growth %</t>
  </si>
  <si>
    <t>-74.72</t>
  </si>
  <si>
    <t>30.52</t>
  </si>
  <si>
    <t>EBITDA, 1 Yr. Growth %</t>
  </si>
  <si>
    <t>-74.98</t>
  </si>
  <si>
    <t>-617.08</t>
  </si>
  <si>
    <t>EBITA, 1 Yr. Growth %</t>
  </si>
  <si>
    <t>-75.54</t>
  </si>
  <si>
    <t>-679.38</t>
  </si>
  <si>
    <t>EBIT, 1 Yr. Growth %</t>
  </si>
  <si>
    <t>Earnings From Cont. Operations, 1 Yr. Growth %</t>
  </si>
  <si>
    <t>-491.72</t>
  </si>
  <si>
    <t>-256.79</t>
  </si>
  <si>
    <t>Net Income, 1 Yr. Growth %</t>
  </si>
  <si>
    <t>Normalized Net Income, 1 Yr. Growth %</t>
  </si>
  <si>
    <t>-293.55</t>
  </si>
  <si>
    <t>-256.56</t>
  </si>
  <si>
    <t>Diluted EPS Before Extra, 1 Yr. Growth %</t>
  </si>
  <si>
    <t>-473.35</t>
  </si>
  <si>
    <t>-264.5</t>
  </si>
  <si>
    <t>Accounts Receivable, 1 Yr. Growth %</t>
  </si>
  <si>
    <t>104.57</t>
  </si>
  <si>
    <t>-11.61</t>
  </si>
  <si>
    <t>Inventory, 1 Yr. Growth %</t>
  </si>
  <si>
    <t>39.27</t>
  </si>
  <si>
    <t>2.01</t>
  </si>
  <si>
    <t>Net Property, Plant and Equip., 1 Yr. Growth %</t>
  </si>
  <si>
    <t>9.41</t>
  </si>
  <si>
    <t>-32.26</t>
  </si>
  <si>
    <t>Total Assets, 1 Yr. Growth %</t>
  </si>
  <si>
    <t>6.18</t>
  </si>
  <si>
    <t>Tangible Book Value, 1 Yr. Growth %</t>
  </si>
  <si>
    <t>-139.56</t>
  </si>
  <si>
    <t>178.32</t>
  </si>
  <si>
    <t>Common Equity, 1 Yr. Growth %</t>
  </si>
  <si>
    <t>Cash From Operations, 1 Yr. Growth %</t>
  </si>
  <si>
    <t>-135.8</t>
  </si>
  <si>
    <t>-141.98</t>
  </si>
  <si>
    <t>Capital Expenditures, 1 Yr. Growth %</t>
  </si>
  <si>
    <t>-97.7</t>
  </si>
  <si>
    <t>-62.5</t>
  </si>
  <si>
    <t>Levered Free Cash Flow, 1 Yr. Growth %</t>
  </si>
  <si>
    <t>-215.74</t>
  </si>
  <si>
    <t>Unlevered Free Cash Flow, 1 Yr. Growth %</t>
  </si>
  <si>
    <t>-218.81</t>
  </si>
  <si>
    <t>Compound Annual Growth Rate Over Two Years</t>
  </si>
  <si>
    <t>Total Revenues, 2 Yr. CAGR %</t>
  </si>
  <si>
    <t>-48.47</t>
  </si>
  <si>
    <t>Gross Profit, 2 Yr. CAGR %</t>
  </si>
  <si>
    <t>-42.56</t>
  </si>
  <si>
    <t>EBITDA, 2 Yr. CAGR %</t>
  </si>
  <si>
    <t>8.47</t>
  </si>
  <si>
    <t>EBITA, 2 Yr. CAGR %</t>
  </si>
  <si>
    <t>19.06</t>
  </si>
  <si>
    <t>EBIT, 2 Yr. CAGR %</t>
  </si>
  <si>
    <t>Earnings From Cont. Operations, 2 Yr. CAGR %</t>
  </si>
  <si>
    <t>147.82</t>
  </si>
  <si>
    <t>Net Income, 2 Yr. CAGR %</t>
  </si>
  <si>
    <t>Normalized Net Income, 2 Yr. CAGR %</t>
  </si>
  <si>
    <t>74.07</t>
  </si>
  <si>
    <t>Diluted EPS Before Extra, 2 Yr. CAGR %</t>
  </si>
  <si>
    <t>Accounts Receivable, 2 Yr. CAGR %</t>
  </si>
  <si>
    <t>34.47</t>
  </si>
  <si>
    <t>Inventory, 2 Yr. CAGR %</t>
  </si>
  <si>
    <t>19.19</t>
  </si>
  <si>
    <t>Net Property, Plant and Equip., 2 Yr. CAGR %</t>
  </si>
  <si>
    <t>-13.91</t>
  </si>
  <si>
    <t>Total Assets, 2 Yr. CAGR %</t>
  </si>
  <si>
    <t>9.59</t>
  </si>
  <si>
    <t>Tangible Book Value, 2 Yr. CAGR %</t>
  </si>
  <si>
    <t>4.94</t>
  </si>
  <si>
    <t>Common Equity, 2 Yr. CAGR %</t>
  </si>
  <si>
    <t>Cash From Operations, 2 Yr. CAGR %</t>
  </si>
  <si>
    <t>-61.23</t>
  </si>
  <si>
    <t>Capital Expenditures, 2 Yr. CAGR %</t>
  </si>
  <si>
    <t>-90.72</t>
  </si>
  <si>
    <t>address1</t>
  </si>
  <si>
    <t>19 Yad Ha'harutzim Street</t>
  </si>
  <si>
    <t>city</t>
  </si>
  <si>
    <t>Netanya</t>
  </si>
  <si>
    <t>zip</t>
  </si>
  <si>
    <t>4250519</t>
  </si>
  <si>
    <t>country</t>
  </si>
  <si>
    <t>phone</t>
  </si>
  <si>
    <t>972 9 865 8370</t>
  </si>
  <si>
    <t>website</t>
  </si>
  <si>
    <t>https://www.silynxcom.com</t>
  </si>
  <si>
    <t>industry</t>
  </si>
  <si>
    <t>Communication Equipment</t>
  </si>
  <si>
    <t>industryKey</t>
  </si>
  <si>
    <t>communication-equipment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</si>
  <si>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</si>
  <si>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</si>
  <si>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</si>
  <si>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</si>
  <si>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</si>
  <si>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</si>
  <si>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</si>
  <si>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Silynxcom Ltd. develops, manufactures, markets, and sells ruggedized tactical communication headset devices and other communications accessories in Israel, Europe, Asia, the United States, and internationally. It offers push-to-talk devices, communication controllers, and communication device cables and connectors; accessories and replacement parts; control boxes; in ear headsets and accessories, and headset systems; radio cables; Silynx apparel and gear products; and specialty products, as well as professional and maintenance support services. The company serves security and rescue forces, military, law enforcement, government agencies, shooting and hunting, and industrial sectors through a network of distributors, specialized agents, and strategic long-term original equipment manufacturer agreements with large military equipment providers. Silynxcom Ltd. was founded in 2005 and is headquartered in Netanya, Israel.</t>
  </si>
  <si>
    <t>fullTimeEmployees</t>
  </si>
  <si>
    <t>companyOfficers</t>
  </si>
  <si>
    <t>[{'maxAge': 1, 'name': 'Mr. Nir  Klein', 'age': 56, 'title': 'CEO &amp; Director', 'yearBorn': 1968, 'fiscalYear': 2023, 'totalPay': 214820, 'exercisedValue': 0, 'unexercisedValue': 0}, {'maxAge': 1, 'name': 'Mr. Ilan  Akselrod', 'age': 46, 'title': 'Chief Financial Officer', 'yearBorn': 1978, 'fiscalYear': 2023, 'totalPay': 123539, 'exercisedValue': 0, 'unexercisedValue': 0}, {'maxAge': 1, 'name': 'Mr. Ronen  Hananis', 'age': 43, 'title': 'Vice President of Operations &amp; Development', 'yearBorn': 1981, 'fiscalYear': 2023, 'totalPay': 141244, 'exercisedValue': 0, 'unexercisedValue': 0}, {'maxAge': 1, 'name': 'Ms. Gal  Nir Klein', 'age': 54, 'title': 'VP of Marketing &amp; Israel Sales and Director', 'yearBorn': 1970, 'fiscalYear': 2023, 'totalPay': 153985, 'exercisedValue': 0, 'unexercisedValue': 0}, {'maxAge': 1, 'name': 'Mr. Elihay  Cohen', 'age': 62, 'title': 'Vice President of Marketing &amp; International Sales Officer', 'yearBorn': 1962, 'fiscalYear': 2023, 'totalPay': 175067, 'exercisedValue': 0, 'unexercisedValue': 0}, {'maxAge': 1, 'name': 'Michal  Efraty', 'title': 'IR Manager',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</si>
  <si>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</si>
  <si>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</si>
  <si>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</si>
  <si>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</si>
  <si>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</si>
  <si>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</si>
  <si>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</si>
  <si>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</si>
  <si>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</si>
  <si>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</si>
  <si>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</si>
  <si>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</si>
  <si>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</si>
  <si>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</si>
  <si>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</si>
  <si>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</si>
  <si>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</si>
  <si>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</si>
  <si>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</si>
  <si>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</si>
  <si>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</si>
  <si>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</si>
  <si>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</si>
  <si>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</si>
  <si>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</si>
  <si>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</si>
  <si>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</si>
  <si>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</si>
  <si>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</si>
  <si>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</si>
  <si>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</si>
  <si>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</si>
  <si>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</si>
  <si>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</si>
  <si>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</si>
  <si>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</si>
  <si>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</si>
  <si>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</si>
  <si>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</si>
  <si>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</si>
  <si>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</si>
  <si>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</si>
  <si>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</si>
  <si>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</si>
  <si>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</si>
  <si>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</si>
  <si>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</si>
  <si>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</si>
  <si>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</si>
  <si>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</si>
  <si>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</si>
  <si>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</si>
  <si>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</si>
  <si>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</si>
  <si>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</si>
  <si>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</si>
  <si>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</si>
  <si>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</si>
  <si>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</si>
  <si>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</si>
  <si>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Silynxcom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</si>
  <si>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</si>
  <si>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</si>
  <si>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</si>
  <si>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</si>
  <si>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</si>
  <si>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</si>
  <si>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</si>
  <si>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9331aa11-3744-382b-9918-1eee99c354a6</t>
  </si>
  <si>
    <t>messageBoardId</t>
  </si>
  <si>
    <t>finmb_1853724183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</si>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</sst>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ilynxco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30.04768468823359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2.3262712E7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1.291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-45.0</v>
      </c>
      <c r="C2" s="1">
        <v>1.0</v>
      </c>
      <c r="D2" s="1">
        <v>-2.0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35.0</v>
      </c>
      <c r="C3" s="1">
        <v>9.0</v>
      </c>
      <c r="D3" s="1">
        <v>13.0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35.0</v>
      </c>
      <c r="C4" s="1">
        <v>9.0</v>
      </c>
      <c r="D4" s="1">
        <v>13.0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-1.0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76.0</v>
      </c>
      <c r="C7" s="1">
        <v>-4.0</v>
      </c>
      <c r="D7" s="1">
        <v>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-3.0</v>
      </c>
      <c r="C8" s="1">
        <v>-1.0</v>
      </c>
      <c r="D8" s="1">
        <v>32.0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-1.0</v>
      </c>
      <c r="C9" s="1">
        <v>-68.0</v>
      </c>
      <c r="D9" s="1">
        <v>-4.0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5.0</v>
      </c>
      <c r="C10" s="1">
        <v>-19.0</v>
      </c>
      <c r="D10" s="1">
        <v>-90.0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</v>
      </c>
      <c r="C11" s="1">
        <v>-7.0</v>
      </c>
      <c r="D11" s="1">
        <v>-31.0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4.0</v>
      </c>
      <c r="C12" s="1">
        <v>-1.0</v>
      </c>
      <c r="D12" s="1">
        <v>73.0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-34.0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-2.0</v>
      </c>
      <c r="C14" s="1">
        <v>-1.0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-37.0</v>
      </c>
      <c r="C15" s="1">
        <v>-2.0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19.0</v>
      </c>
      <c r="C16" s="1">
        <v>4.0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57.0</v>
      </c>
      <c r="C17" s="1">
        <v>4.0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-7.0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-25.0</v>
      </c>
      <c r="C19" s="1">
        <v>-13.0</v>
      </c>
      <c r="D19" s="1">
        <v>-15.0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-79.0</v>
      </c>
      <c r="C20" s="1">
        <v>-13.0</v>
      </c>
      <c r="D20" s="1">
        <v>-22.0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34.0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-22.0</v>
      </c>
      <c r="C22" s="1">
        <v>25.0</v>
      </c>
      <c r="D22" s="1">
        <v>-22.0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-7.0</v>
      </c>
      <c r="C23" s="1">
        <v>1.0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4.0</v>
      </c>
      <c r="C24" s="1">
        <v>-1.0</v>
      </c>
      <c r="D24" s="1">
        <v>49.0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66.0</v>
      </c>
      <c r="C26" s="1">
        <v>6.0</v>
      </c>
      <c r="D26" s="1">
        <v>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-1.0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-1.0</v>
      </c>
      <c r="D28" s="1">
        <v>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1.0</v>
      </c>
      <c r="D29" s="1">
        <v>89.0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-22.0</v>
      </c>
      <c r="C30" s="1">
        <v>-8.0</v>
      </c>
      <c r="D30" s="1">
        <v>-22.0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1.0</v>
      </c>
      <c r="C3" s="1">
        <v>6.0</v>
      </c>
      <c r="D3" s="1">
        <v>56.0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1.0</v>
      </c>
      <c r="C4" s="1">
        <v>2.0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1.0</v>
      </c>
      <c r="C5" s="1">
        <v>8.0</v>
      </c>
      <c r="D5" s="1">
        <v>59.0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1.0</v>
      </c>
      <c r="C6" s="1">
        <v>2.0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1.0</v>
      </c>
      <c r="C7" s="1">
        <v>2.0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1.0</v>
      </c>
      <c r="C8" s="1">
        <v>2.0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6.0</v>
      </c>
      <c r="C9" s="1">
        <v>9.0</v>
      </c>
      <c r="D9" s="1">
        <v>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12.0</v>
      </c>
      <c r="C10" s="1">
        <v>12.0</v>
      </c>
      <c r="D10" s="1">
        <v>38.0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4.0</v>
      </c>
      <c r="C11" s="1">
        <v>5.0</v>
      </c>
      <c r="D11" s="1">
        <v>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2.0</v>
      </c>
      <c r="C12" s="1">
        <v>2.0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-1.0</v>
      </c>
      <c r="C13" s="1">
        <v>-1.0</v>
      </c>
      <c r="D13" s="1">
        <v>-2.0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25.0</v>
      </c>
      <c r="C14" s="1">
        <v>27.0</v>
      </c>
      <c r="D14" s="1">
        <v>18.0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0.0</v>
      </c>
      <c r="C15" s="1">
        <v>1.0</v>
      </c>
      <c r="D15" s="1">
        <v>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5.0</v>
      </c>
      <c r="C16" s="1">
        <v>5.0</v>
      </c>
      <c r="D16" s="1">
        <v>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2.0</v>
      </c>
      <c r="C18" s="1">
        <v>2.0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1.0</v>
      </c>
      <c r="C19" s="1">
        <v>77.0</v>
      </c>
      <c r="D19" s="1">
        <v>87.0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1.0</v>
      </c>
      <c r="C20" s="1">
        <v>31.0</v>
      </c>
      <c r="D20" s="1">
        <v>30.0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7.0</v>
      </c>
      <c r="C21" s="1">
        <v>7.0</v>
      </c>
      <c r="D21" s="1">
        <v>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3.0</v>
      </c>
      <c r="C22" s="1">
        <v>6.0</v>
      </c>
      <c r="D22" s="1">
        <v>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59.0</v>
      </c>
      <c r="C23" s="1">
        <v>1.0</v>
      </c>
      <c r="D23" s="1">
        <v>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5.0</v>
      </c>
      <c r="C24" s="1">
        <v>4.0</v>
      </c>
      <c r="D24" s="1">
        <v>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19.0</v>
      </c>
      <c r="C25" s="1">
        <v>10.0</v>
      </c>
      <c r="D25" s="1">
        <v>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3.0</v>
      </c>
      <c r="C26" s="1">
        <v>6.0</v>
      </c>
      <c r="D26" s="1">
        <v>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4.0</v>
      </c>
      <c r="C27" s="1">
        <v>3.0</v>
      </c>
      <c r="D27" s="1">
        <v>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1.0</v>
      </c>
      <c r="C28" s="1">
        <v>0.0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7.0</v>
      </c>
      <c r="C29" s="1">
        <v>5.0</v>
      </c>
      <c r="D29" s="1">
        <v>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5.0</v>
      </c>
      <c r="C30" s="1">
        <v>5.0</v>
      </c>
      <c r="D30" s="1">
        <v>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16.0</v>
      </c>
      <c r="C31" s="1">
        <v>16.0</v>
      </c>
      <c r="D31" s="1">
        <v>20.0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-19.0</v>
      </c>
      <c r="C32" s="1">
        <v>-17.0</v>
      </c>
      <c r="D32" s="1">
        <v>-20.0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54.0</v>
      </c>
      <c r="C33" s="1">
        <v>1.0</v>
      </c>
      <c r="D33" s="1">
        <v>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-2.0</v>
      </c>
      <c r="C34" s="1">
        <v>79.0</v>
      </c>
      <c r="D34" s="1">
        <v>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-2.0</v>
      </c>
      <c r="C35" s="1">
        <v>79.0</v>
      </c>
      <c r="D35" s="1">
        <v>2.0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>
        <v>5.0</v>
      </c>
      <c r="C36" s="1">
        <v>5.0</v>
      </c>
      <c r="D36" s="1">
        <v>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2.0</v>
      </c>
      <c r="C38" s="1">
        <v>2.0</v>
      </c>
      <c r="D38" s="1">
        <v>3.0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2.0</v>
      </c>
      <c r="C39" s="1">
        <v>2.0</v>
      </c>
      <c r="D39" s="1">
        <v>3.0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84</v>
      </c>
      <c r="B40" s="1" t="s">
        <v>85</v>
      </c>
      <c r="C40" s="1" t="s">
        <v>86</v>
      </c>
      <c r="D40" s="1" t="s">
        <v>87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-2.0</v>
      </c>
      <c r="C41" s="1">
        <v>79.0</v>
      </c>
      <c r="D41" s="1">
        <v>2.0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 t="s">
        <v>85</v>
      </c>
      <c r="C42" s="1" t="s">
        <v>86</v>
      </c>
      <c r="D42" s="1" t="s">
        <v>87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1.0</v>
      </c>
      <c r="C43" s="1">
        <v>61.0</v>
      </c>
      <c r="D43" s="1">
        <v>49.0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4.0</v>
      </c>
      <c r="C44" s="1">
        <v>52.0</v>
      </c>
      <c r="D44" s="1">
        <v>-9.0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4.0</v>
      </c>
      <c r="C45" s="1">
        <v>3.0</v>
      </c>
      <c r="D45" s="1">
        <v>3.0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93</v>
      </c>
      <c r="B46" s="1">
        <v>0.0</v>
      </c>
      <c r="C46" s="1">
        <v>80.0</v>
      </c>
      <c r="D46" s="1">
        <v>92.0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94</v>
      </c>
      <c r="B47" s="1">
        <v>0.0</v>
      </c>
      <c r="C47" s="1">
        <v>5.0</v>
      </c>
      <c r="D47" s="1">
        <v>5.0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95</v>
      </c>
      <c r="B48" s="1">
        <v>95.0</v>
      </c>
      <c r="C48" s="1">
        <v>1.0</v>
      </c>
      <c r="D48" s="1">
        <v>1.0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96</v>
      </c>
      <c r="B49" s="1">
        <v>67.0</v>
      </c>
      <c r="C49" s="1">
        <v>1.0</v>
      </c>
      <c r="D49" s="1">
        <v>1.0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97</v>
      </c>
      <c r="B50" s="1">
        <v>12.0</v>
      </c>
      <c r="C50" s="1">
        <v>23.0</v>
      </c>
      <c r="D50" s="1">
        <v>24.0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98</v>
      </c>
      <c r="B51" s="1">
        <v>1.0</v>
      </c>
      <c r="C51" s="1">
        <v>1.0</v>
      </c>
      <c r="D51" s="1">
        <v>1.0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99</v>
      </c>
      <c r="B52" s="1">
        <v>0.0</v>
      </c>
      <c r="C52" s="1">
        <v>0.0</v>
      </c>
      <c r="D52" s="1">
        <v>29.0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100</v>
      </c>
      <c r="B53" s="1">
        <v>0.0</v>
      </c>
      <c r="C53" s="1">
        <v>0.0</v>
      </c>
      <c r="D53" s="1">
        <v>4.0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101</v>
      </c>
      <c r="B54" s="1">
        <v>1.0</v>
      </c>
      <c r="C54" s="1">
        <v>1.0</v>
      </c>
      <c r="D54" s="1">
        <v>1.0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28.0</v>
      </c>
      <c r="C2" s="1">
        <v>7.0</v>
      </c>
      <c r="D2" s="1">
        <v>7.0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28.0</v>
      </c>
      <c r="C3" s="1">
        <v>7.0</v>
      </c>
      <c r="D3" s="1">
        <v>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19.0</v>
      </c>
      <c r="C4" s="1">
        <v>4.0</v>
      </c>
      <c r="D4" s="1">
        <v>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9.0</v>
      </c>
      <c r="C5" s="1">
        <v>2.0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6.0</v>
      </c>
      <c r="C6" s="1">
        <v>1.0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1.0</v>
      </c>
      <c r="C7" s="1">
        <v>43.0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-2.0</v>
      </c>
      <c r="C8" s="1">
        <v>0.0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7.0</v>
      </c>
      <c r="C9" s="1">
        <v>1.0</v>
      </c>
      <c r="D9" s="1">
        <v>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1.0</v>
      </c>
      <c r="C10" s="1">
        <v>48.0</v>
      </c>
      <c r="D10" s="1">
        <v>-2.0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-1.0</v>
      </c>
      <c r="C11" s="1">
        <v>-4.0</v>
      </c>
      <c r="D11" s="1">
        <v>-2.0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-1.0</v>
      </c>
      <c r="C12" s="1">
        <v>-4.0</v>
      </c>
      <c r="D12" s="1">
        <v>-2.0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-20.0</v>
      </c>
      <c r="C13" s="1">
        <v>20.0</v>
      </c>
      <c r="D13" s="1">
        <v>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-1.0</v>
      </c>
      <c r="C14" s="1">
        <v>1.0</v>
      </c>
      <c r="D14" s="1">
        <v>-8.0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-93.0</v>
      </c>
      <c r="C15" s="1">
        <v>1.0</v>
      </c>
      <c r="D15" s="1">
        <v>-2.0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47.0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-45.0</v>
      </c>
      <c r="C17" s="1">
        <v>1.0</v>
      </c>
      <c r="D17" s="1">
        <v>-2.0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0.0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-45.0</v>
      </c>
      <c r="C19" s="1">
        <v>1.0</v>
      </c>
      <c r="D19" s="1">
        <v>-2.0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-45.0</v>
      </c>
      <c r="C20" s="1">
        <v>1.0</v>
      </c>
      <c r="D20" s="1">
        <v>-2.0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-45.0</v>
      </c>
      <c r="C21" s="1">
        <v>1.0</v>
      </c>
      <c r="D21" s="1">
        <v>-2.0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-45.0</v>
      </c>
      <c r="C22" s="1">
        <v>1.0</v>
      </c>
      <c r="D22" s="1">
        <v>-2.0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-45.0</v>
      </c>
      <c r="C23" s="1">
        <v>1.0</v>
      </c>
      <c r="D23" s="1">
        <v>-2.0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 t="s">
        <v>126</v>
      </c>
      <c r="C25" s="1" t="s">
        <v>127</v>
      </c>
      <c r="D25" s="1" t="s">
        <v>128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</v>
      </c>
      <c r="B26" s="1" t="s">
        <v>126</v>
      </c>
      <c r="C26" s="1" t="s">
        <v>127</v>
      </c>
      <c r="D26" s="1" t="s">
        <v>128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130</v>
      </c>
      <c r="B27" s="1">
        <v>2.0</v>
      </c>
      <c r="C27" s="1">
        <v>2.0</v>
      </c>
      <c r="D27" s="1">
        <v>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 t="s">
        <v>126</v>
      </c>
      <c r="C28" s="1" t="s">
        <v>132</v>
      </c>
      <c r="D28" s="1" t="s">
        <v>128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 t="s">
        <v>126</v>
      </c>
      <c r="C29" s="1" t="s">
        <v>132</v>
      </c>
      <c r="D29" s="1" t="s">
        <v>128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>
        <v>2.0</v>
      </c>
      <c r="C30" s="1">
        <v>3.0</v>
      </c>
      <c r="D30" s="1">
        <v>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 t="s">
        <v>136</v>
      </c>
      <c r="C31" s="1" t="s">
        <v>137</v>
      </c>
      <c r="D31" s="1" t="s">
        <v>138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1" t="s">
        <v>136</v>
      </c>
      <c r="C32" s="1" t="s">
        <v>140</v>
      </c>
      <c r="D32" s="1" t="s">
        <v>138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141</v>
      </c>
      <c r="B34" s="1">
        <v>2.0</v>
      </c>
      <c r="C34" s="1">
        <v>52.0</v>
      </c>
      <c r="D34" s="1">
        <v>-2.0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142</v>
      </c>
      <c r="B35" s="1">
        <v>1.0</v>
      </c>
      <c r="C35" s="1">
        <v>48.0</v>
      </c>
      <c r="D35" s="1">
        <v>-2.0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1">
        <v>1.0</v>
      </c>
      <c r="C36" s="1">
        <v>48.0</v>
      </c>
      <c r="D36" s="1">
        <v>-2.0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1">
        <v>71.0</v>
      </c>
      <c r="C37" s="1">
        <v>62.0</v>
      </c>
      <c r="D37" s="1">
        <v>-2.0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145</v>
      </c>
      <c r="B38" s="1" t="s">
        <v>146</v>
      </c>
      <c r="C38" s="1" t="s">
        <v>147</v>
      </c>
      <c r="D38" s="1" t="s">
        <v>148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-58.0</v>
      </c>
      <c r="C39" s="1">
        <v>1.0</v>
      </c>
      <c r="D39" s="1">
        <v>-1.0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>
        <v>0.0</v>
      </c>
      <c r="C40" s="1">
        <v>1.0</v>
      </c>
      <c r="D40" s="1">
        <v>1.0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 t="s">
        <v>152</v>
      </c>
      <c r="C41" s="1">
        <v>0.0</v>
      </c>
      <c r="D41" s="1" t="s">
        <v>152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1">
        <v>4.0</v>
      </c>
      <c r="C43" s="1">
        <v>3.0</v>
      </c>
      <c r="D43" s="1">
        <v>4.0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155</v>
      </c>
      <c r="B44" s="1">
        <v>2.0</v>
      </c>
      <c r="C44" s="1">
        <v>67.0</v>
      </c>
      <c r="D44" s="1">
        <v>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156</v>
      </c>
      <c r="B45" s="1">
        <v>3.0</v>
      </c>
      <c r="C45" s="1">
        <v>83.0</v>
      </c>
      <c r="D45" s="1">
        <v>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157</v>
      </c>
      <c r="B46" s="1">
        <v>1.0</v>
      </c>
      <c r="C46" s="1">
        <v>43.0</v>
      </c>
      <c r="D46" s="1">
        <v>1.0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158</v>
      </c>
      <c r="B47" s="1">
        <v>1.0</v>
      </c>
      <c r="C47" s="1">
        <v>10.0</v>
      </c>
      <c r="D47" s="1">
        <v>11.0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159</v>
      </c>
      <c r="B48" s="1">
        <v>0.0</v>
      </c>
      <c r="C48" s="1">
        <v>3.0</v>
      </c>
      <c r="D48" s="1">
        <v>3.0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160</v>
      </c>
      <c r="B49" s="1">
        <v>0.0</v>
      </c>
      <c r="C49" s="1">
        <v>6.0</v>
      </c>
      <c r="D49" s="1">
        <v>8.0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161</v>
      </c>
      <c r="B50" s="1">
        <v>0.0</v>
      </c>
      <c r="C50" s="1">
        <v>0.0</v>
      </c>
      <c r="D50" s="1">
        <v>42.0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162</v>
      </c>
      <c r="B51" s="1">
        <v>0.0</v>
      </c>
      <c r="C51" s="1">
        <v>0.0</v>
      </c>
      <c r="D51" s="1">
        <v>54.0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163</v>
      </c>
      <c r="B52" s="1">
        <v>0.0</v>
      </c>
      <c r="C52" s="1">
        <v>0.0</v>
      </c>
      <c r="D52" s="1">
        <v>2.0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164</v>
      </c>
      <c r="B53" s="1">
        <v>0.0</v>
      </c>
      <c r="C53" s="1">
        <v>0.0</v>
      </c>
      <c r="D53" s="1">
        <v>80.0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165</v>
      </c>
      <c r="B54" s="1">
        <v>0.0</v>
      </c>
      <c r="C54" s="1">
        <v>0.0</v>
      </c>
      <c r="D54" s="1">
        <v>0.0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166</v>
      </c>
      <c r="B55" s="1">
        <v>0.0</v>
      </c>
      <c r="C55" s="1">
        <v>0.0</v>
      </c>
      <c r="D55" s="1">
        <v>4.0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>
        <v>0.0</v>
      </c>
      <c r="C4" s="1" t="s">
        <v>172</v>
      </c>
      <c r="D4" s="1" t="s">
        <v>173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>
        <v>-295.0</v>
      </c>
      <c r="D5" s="1" t="s">
        <v>175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176</v>
      </c>
      <c r="B6" s="1">
        <v>0.0</v>
      </c>
      <c r="C6" s="1">
        <v>-295.0</v>
      </c>
      <c r="D6" s="1" t="s">
        <v>175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178</v>
      </c>
      <c r="B8" s="1" t="s">
        <v>179</v>
      </c>
      <c r="C8" s="1" t="s">
        <v>180</v>
      </c>
      <c r="D8" s="1" t="s">
        <v>181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182</v>
      </c>
      <c r="B9" s="1" t="s">
        <v>183</v>
      </c>
      <c r="C9" s="1" t="s">
        <v>184</v>
      </c>
      <c r="D9" s="1" t="s">
        <v>185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187</v>
      </c>
      <c r="C10" s="1" t="s">
        <v>188</v>
      </c>
      <c r="D10" s="1" t="s">
        <v>189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190</v>
      </c>
      <c r="B11" s="1" t="s">
        <v>191</v>
      </c>
      <c r="C11" s="1" t="s">
        <v>192</v>
      </c>
      <c r="D11" s="1" t="s">
        <v>193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194</v>
      </c>
      <c r="B12" s="1" t="s">
        <v>191</v>
      </c>
      <c r="C12" s="1" t="s">
        <v>192</v>
      </c>
      <c r="D12" s="1" t="s">
        <v>193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 t="s">
        <v>196</v>
      </c>
      <c r="C13" s="1" t="s">
        <v>197</v>
      </c>
      <c r="D13" s="1" t="s">
        <v>198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199</v>
      </c>
      <c r="B14" s="1" t="s">
        <v>196</v>
      </c>
      <c r="C14" s="1" t="s">
        <v>197</v>
      </c>
      <c r="D14" s="1" t="s">
        <v>198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200</v>
      </c>
      <c r="B15" s="1" t="s">
        <v>196</v>
      </c>
      <c r="C15" s="1" t="s">
        <v>197</v>
      </c>
      <c r="D15" s="1" t="s">
        <v>198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201</v>
      </c>
      <c r="B16" s="1" t="s">
        <v>202</v>
      </c>
      <c r="C16" s="1" t="s">
        <v>203</v>
      </c>
      <c r="D16" s="1" t="s">
        <v>204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205</v>
      </c>
      <c r="B17" s="1">
        <v>0.0</v>
      </c>
      <c r="C17" s="1" t="s">
        <v>206</v>
      </c>
      <c r="D17" s="1" t="s">
        <v>207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208</v>
      </c>
      <c r="B18" s="1">
        <v>0.0</v>
      </c>
      <c r="C18" s="1" t="s">
        <v>209</v>
      </c>
      <c r="D18" s="1" t="s">
        <v>210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211</v>
      </c>
      <c r="B20" s="1">
        <v>0.0</v>
      </c>
      <c r="C20" s="1" t="s">
        <v>212</v>
      </c>
      <c r="D20" s="1" t="s">
        <v>213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214</v>
      </c>
      <c r="B21" s="1">
        <v>0.0</v>
      </c>
      <c r="C21" s="1" t="s">
        <v>215</v>
      </c>
      <c r="D21" s="1" t="s">
        <v>216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217</v>
      </c>
      <c r="B22" s="1">
        <v>0.0</v>
      </c>
      <c r="C22" s="1" t="s">
        <v>218</v>
      </c>
      <c r="D22" s="1" t="s">
        <v>219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220</v>
      </c>
      <c r="B23" s="1">
        <v>0.0</v>
      </c>
      <c r="C23" s="1" t="s">
        <v>221</v>
      </c>
      <c r="D23" s="1" t="s">
        <v>222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224</v>
      </c>
      <c r="B25" s="1" t="s">
        <v>225</v>
      </c>
      <c r="C25" s="1" t="s">
        <v>226</v>
      </c>
      <c r="D25" s="1" t="s">
        <v>227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228</v>
      </c>
      <c r="B26" s="1" t="s">
        <v>229</v>
      </c>
      <c r="C26" s="1" t="s">
        <v>230</v>
      </c>
      <c r="D26" s="1" t="s">
        <v>231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232</v>
      </c>
      <c r="B27" s="1" t="s">
        <v>225</v>
      </c>
      <c r="C27" s="1" t="s">
        <v>233</v>
      </c>
      <c r="D27" s="1" t="s">
        <v>234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235</v>
      </c>
      <c r="B28" s="1">
        <v>0.0</v>
      </c>
      <c r="C28" s="1" t="s">
        <v>236</v>
      </c>
      <c r="D28" s="1" t="s">
        <v>237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238</v>
      </c>
      <c r="B29" s="1">
        <v>0.0</v>
      </c>
      <c r="C29" s="1" t="s">
        <v>239</v>
      </c>
      <c r="D29" s="1" t="s">
        <v>240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241</v>
      </c>
      <c r="B30" s="1">
        <v>0.0</v>
      </c>
      <c r="C30" s="1" t="s">
        <v>242</v>
      </c>
      <c r="D30" s="1" t="s">
        <v>243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244</v>
      </c>
      <c r="B31" s="1">
        <v>0.0</v>
      </c>
      <c r="C31" s="1" t="s">
        <v>245</v>
      </c>
      <c r="D31" s="1" t="s">
        <v>246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248</v>
      </c>
      <c r="B33" s="1" t="s">
        <v>249</v>
      </c>
      <c r="C33" s="1" t="s">
        <v>250</v>
      </c>
      <c r="D33" s="1" t="s">
        <v>251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252</v>
      </c>
      <c r="B34" s="1" t="s">
        <v>253</v>
      </c>
      <c r="C34" s="1" t="s">
        <v>254</v>
      </c>
      <c r="D34" s="1" t="s">
        <v>255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256</v>
      </c>
      <c r="B35" s="1" t="s">
        <v>257</v>
      </c>
      <c r="C35" s="1" t="s">
        <v>258</v>
      </c>
      <c r="D35" s="1" t="s">
        <v>259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260</v>
      </c>
      <c r="B36" s="1" t="s">
        <v>261</v>
      </c>
      <c r="C36" s="1" t="s">
        <v>262</v>
      </c>
      <c r="D36" s="1" t="s">
        <v>263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264</v>
      </c>
      <c r="B37" s="1" t="s">
        <v>265</v>
      </c>
      <c r="C37" s="1" t="s">
        <v>266</v>
      </c>
      <c r="D37" s="1" t="s">
        <v>267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268</v>
      </c>
      <c r="B38" s="1" t="s">
        <v>269</v>
      </c>
      <c r="C38" s="1" t="s">
        <v>270</v>
      </c>
      <c r="D38" s="1" t="s">
        <v>271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272</v>
      </c>
      <c r="B39" s="1" t="s">
        <v>273</v>
      </c>
      <c r="C39" s="1" t="s">
        <v>274</v>
      </c>
      <c r="D39" s="1" t="s">
        <v>275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276</v>
      </c>
      <c r="B40" s="1" t="s">
        <v>269</v>
      </c>
      <c r="C40" s="1" t="s">
        <v>277</v>
      </c>
      <c r="D40" s="1" t="s">
        <v>278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279</v>
      </c>
      <c r="B41" s="1" t="s">
        <v>87</v>
      </c>
      <c r="C41" s="1" t="s">
        <v>280</v>
      </c>
      <c r="D41" s="1" t="s">
        <v>281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282</v>
      </c>
      <c r="B42" s="1" t="s">
        <v>283</v>
      </c>
      <c r="C42" s="1" t="s">
        <v>284</v>
      </c>
      <c r="D42" s="1" t="s">
        <v>285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286</v>
      </c>
      <c r="B43" s="1" t="s">
        <v>287</v>
      </c>
      <c r="C43" s="1" t="s">
        <v>288</v>
      </c>
      <c r="D43" s="1" t="s">
        <v>281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289</v>
      </c>
      <c r="B44" s="1" t="s">
        <v>283</v>
      </c>
      <c r="C44" s="1" t="s">
        <v>290</v>
      </c>
      <c r="D44" s="1" t="s">
        <v>285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292</v>
      </c>
      <c r="B46" s="1">
        <v>0.0</v>
      </c>
      <c r="C46" s="1" t="s">
        <v>293</v>
      </c>
      <c r="D46" s="1" t="s">
        <v>294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295</v>
      </c>
      <c r="B47" s="1">
        <v>0.0</v>
      </c>
      <c r="C47" s="1" t="s">
        <v>296</v>
      </c>
      <c r="D47" s="1" t="s">
        <v>297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298</v>
      </c>
      <c r="B48" s="1">
        <v>0.0</v>
      </c>
      <c r="C48" s="1" t="s">
        <v>299</v>
      </c>
      <c r="D48" s="1" t="s">
        <v>300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301</v>
      </c>
      <c r="B49" s="1">
        <v>0.0</v>
      </c>
      <c r="C49" s="1" t="s">
        <v>302</v>
      </c>
      <c r="D49" s="1" t="s">
        <v>303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304</v>
      </c>
      <c r="B50" s="1">
        <v>0.0</v>
      </c>
      <c r="C50" s="1" t="s">
        <v>302</v>
      </c>
      <c r="D50" s="1" t="s">
        <v>303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305</v>
      </c>
      <c r="B51" s="1">
        <v>0.0</v>
      </c>
      <c r="C51" s="1" t="s">
        <v>306</v>
      </c>
      <c r="D51" s="1" t="s">
        <v>307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308</v>
      </c>
      <c r="B52" s="1">
        <v>0.0</v>
      </c>
      <c r="C52" s="1" t="s">
        <v>306</v>
      </c>
      <c r="D52" s="1" t="s">
        <v>307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309</v>
      </c>
      <c r="B53" s="1">
        <v>0.0</v>
      </c>
      <c r="C53" s="1" t="s">
        <v>310</v>
      </c>
      <c r="D53" s="1" t="s">
        <v>311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312</v>
      </c>
      <c r="B54" s="1">
        <v>0.0</v>
      </c>
      <c r="C54" s="1" t="s">
        <v>313</v>
      </c>
      <c r="D54" s="1" t="s">
        <v>314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315</v>
      </c>
      <c r="B55" s="1">
        <v>0.0</v>
      </c>
      <c r="C55" s="1" t="s">
        <v>316</v>
      </c>
      <c r="D55" s="1" t="s">
        <v>317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318</v>
      </c>
      <c r="B56" s="1">
        <v>0.0</v>
      </c>
      <c r="C56" s="1" t="s">
        <v>319</v>
      </c>
      <c r="D56" s="1" t="s">
        <v>320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321</v>
      </c>
      <c r="B57" s="1">
        <v>0.0</v>
      </c>
      <c r="C57" s="1" t="s">
        <v>322</v>
      </c>
      <c r="D57" s="1" t="s">
        <v>323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324</v>
      </c>
      <c r="B58" s="1">
        <v>0.0</v>
      </c>
      <c r="C58" s="1" t="s">
        <v>274</v>
      </c>
      <c r="D58" s="1" t="s">
        <v>325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326</v>
      </c>
      <c r="B59" s="1">
        <v>0.0</v>
      </c>
      <c r="C59" s="1" t="s">
        <v>327</v>
      </c>
      <c r="D59" s="1" t="s">
        <v>328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329</v>
      </c>
      <c r="B60" s="1">
        <v>0.0</v>
      </c>
      <c r="C60" s="1" t="s">
        <v>327</v>
      </c>
      <c r="D60" s="1" t="s">
        <v>328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330</v>
      </c>
      <c r="B61" s="1">
        <v>0.0</v>
      </c>
      <c r="C61" s="1" t="s">
        <v>331</v>
      </c>
      <c r="D61" s="1" t="s">
        <v>332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333</v>
      </c>
      <c r="B62" s="1">
        <v>0.0</v>
      </c>
      <c r="C62" s="1" t="s">
        <v>334</v>
      </c>
      <c r="D62" s="1" t="s">
        <v>335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336</v>
      </c>
      <c r="B63" s="1">
        <v>0.0</v>
      </c>
      <c r="C63" s="1">
        <v>0.0</v>
      </c>
      <c r="D63" s="1" t="s">
        <v>337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338</v>
      </c>
      <c r="B64" s="1">
        <v>0.0</v>
      </c>
      <c r="C64" s="1">
        <v>0.0</v>
      </c>
      <c r="D64" s="1" t="s">
        <v>339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341</v>
      </c>
      <c r="B66" s="1">
        <v>0.0</v>
      </c>
      <c r="C66" s="1">
        <v>0.0</v>
      </c>
      <c r="D66" s="1" t="s">
        <v>342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343</v>
      </c>
      <c r="B67" s="1">
        <v>0.0</v>
      </c>
      <c r="C67" s="1">
        <v>0.0</v>
      </c>
      <c r="D67" s="1" t="s">
        <v>344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345</v>
      </c>
      <c r="B68" s="1">
        <v>0.0</v>
      </c>
      <c r="C68" s="1">
        <v>0.0</v>
      </c>
      <c r="D68" s="1" t="s">
        <v>346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347</v>
      </c>
      <c r="B69" s="1">
        <v>0.0</v>
      </c>
      <c r="C69" s="1">
        <v>0.0</v>
      </c>
      <c r="D69" s="1" t="s">
        <v>348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349</v>
      </c>
      <c r="B70" s="1">
        <v>0.0</v>
      </c>
      <c r="C70" s="1">
        <v>0.0</v>
      </c>
      <c r="D70" s="1" t="s">
        <v>348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350</v>
      </c>
      <c r="B71" s="1">
        <v>0.0</v>
      </c>
      <c r="C71" s="1">
        <v>0.0</v>
      </c>
      <c r="D71" s="1" t="s">
        <v>351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352</v>
      </c>
      <c r="B72" s="1">
        <v>0.0</v>
      </c>
      <c r="C72" s="1">
        <v>0.0</v>
      </c>
      <c r="D72" s="1" t="s">
        <v>351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353</v>
      </c>
      <c r="B73" s="1">
        <v>0.0</v>
      </c>
      <c r="C73" s="1">
        <v>0.0</v>
      </c>
      <c r="D73" s="1" t="s">
        <v>354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355</v>
      </c>
      <c r="B74" s="1">
        <v>0.0</v>
      </c>
      <c r="C74" s="1">
        <v>0.0</v>
      </c>
      <c r="D74" s="1" t="s">
        <v>351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356</v>
      </c>
      <c r="B75" s="1">
        <v>0.0</v>
      </c>
      <c r="C75" s="1">
        <v>0.0</v>
      </c>
      <c r="D75" s="1" t="s">
        <v>357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358</v>
      </c>
      <c r="B76" s="1">
        <v>0.0</v>
      </c>
      <c r="C76" s="1">
        <v>0.0</v>
      </c>
      <c r="D76" s="1" t="s">
        <v>359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360</v>
      </c>
      <c r="B77" s="1">
        <v>0.0</v>
      </c>
      <c r="C77" s="1">
        <v>0.0</v>
      </c>
      <c r="D77" s="1" t="s">
        <v>361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362</v>
      </c>
      <c r="B78" s="1">
        <v>0.0</v>
      </c>
      <c r="C78" s="1">
        <v>0.0</v>
      </c>
      <c r="D78" s="1" t="s">
        <v>363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364</v>
      </c>
      <c r="B79" s="1">
        <v>0.0</v>
      </c>
      <c r="C79" s="1">
        <v>0.0</v>
      </c>
      <c r="D79" s="1" t="s">
        <v>365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366</v>
      </c>
      <c r="B80" s="1">
        <v>0.0</v>
      </c>
      <c r="C80" s="1">
        <v>0.0</v>
      </c>
      <c r="D80" s="1" t="s">
        <v>365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367</v>
      </c>
      <c r="B81" s="1">
        <v>0.0</v>
      </c>
      <c r="C81" s="1">
        <v>0.0</v>
      </c>
      <c r="D81" s="1" t="s">
        <v>368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369</v>
      </c>
      <c r="B82" s="1">
        <v>0.0</v>
      </c>
      <c r="C82" s="1">
        <v>0.0</v>
      </c>
      <c r="D82" s="1" t="s">
        <v>370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371</v>
      </c>
      <c r="B2" s="1" t="s">
        <v>372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373</v>
      </c>
      <c r="B3" s="1" t="s">
        <v>374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375</v>
      </c>
      <c r="B4" s="1" t="s">
        <v>376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377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378</v>
      </c>
      <c r="B6" s="1" t="s">
        <v>379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380</v>
      </c>
      <c r="B7" s="4" t="s">
        <v>381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382</v>
      </c>
      <c r="B8" s="1" t="s">
        <v>383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384</v>
      </c>
      <c r="B9" s="1" t="s">
        <v>385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386</v>
      </c>
      <c r="B10" s="1" t="s">
        <v>383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387</v>
      </c>
      <c r="B11" s="1" t="s">
        <v>388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389</v>
      </c>
      <c r="B12" s="1" t="s">
        <v>390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391</v>
      </c>
      <c r="B13" s="1" t="s">
        <v>388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392</v>
      </c>
      <c r="B14" s="1" t="s">
        <v>393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394</v>
      </c>
      <c r="B15" s="1">
        <v>29.0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395</v>
      </c>
      <c r="B16" s="1" t="s">
        <v>396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397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398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399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400</v>
      </c>
      <c r="B20" s="1">
        <v>4.98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401</v>
      </c>
      <c r="B21" s="1">
        <v>5.19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402</v>
      </c>
      <c r="B22" s="1">
        <v>4.09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403</v>
      </c>
      <c r="B23" s="1">
        <v>5.05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404</v>
      </c>
      <c r="B24" s="1">
        <v>4.98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405</v>
      </c>
      <c r="B25" s="1">
        <v>5.19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406</v>
      </c>
      <c r="B26" s="1">
        <v>4.09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407</v>
      </c>
      <c r="B27" s="1">
        <v>5.05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408</v>
      </c>
      <c r="B28" s="1">
        <v>115458.0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409</v>
      </c>
      <c r="B29" s="1">
        <v>115458.0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410</v>
      </c>
      <c r="B30" s="1">
        <v>32398.0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411</v>
      </c>
      <c r="B31" s="1">
        <v>92980.0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412</v>
      </c>
      <c r="B32" s="1">
        <v>92980.0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413</v>
      </c>
      <c r="B33" s="1">
        <v>4.3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414</v>
      </c>
      <c r="B34" s="1">
        <v>4.35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415</v>
      </c>
      <c r="B35" s="1">
        <v>1000.0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416</v>
      </c>
      <c r="B36" s="1">
        <v>1200.0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417</v>
      </c>
      <c r="B37" s="1">
        <v>2.3262712E7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418</v>
      </c>
      <c r="B38" s="1">
        <v>2.1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419</v>
      </c>
      <c r="B39" s="1">
        <v>6.49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420</v>
      </c>
      <c r="B40" s="1">
        <v>2.3514316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421</v>
      </c>
      <c r="B41" s="1">
        <v>2.99112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422</v>
      </c>
      <c r="B42" s="1">
        <v>3.09349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423</v>
      </c>
      <c r="B43" s="1" t="s">
        <v>424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425</v>
      </c>
      <c r="B44" s="1">
        <v>2.195147E7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426</v>
      </c>
      <c r="B45" s="1">
        <v>-0.12019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427</v>
      </c>
      <c r="B46" s="1">
        <v>1160128.0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428</v>
      </c>
      <c r="B47" s="1">
        <v>5286980.0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429</v>
      </c>
      <c r="B48" s="1">
        <v>7737.0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430</v>
      </c>
      <c r="B49" s="1">
        <v>3927.0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431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432</v>
      </c>
      <c r="B51" s="1">
        <v>1.734048E9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433</v>
      </c>
      <c r="B52" s="1">
        <v>0.0015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434</v>
      </c>
      <c r="B53" s="1">
        <v>0.73927003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435</v>
      </c>
      <c r="B54" s="1">
        <v>0.1286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436</v>
      </c>
      <c r="B55" s="1">
        <v>0.65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437</v>
      </c>
      <c r="B56" s="1">
        <v>0.0044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438</v>
      </c>
      <c r="B57" s="1">
        <v>5286980.0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439</v>
      </c>
      <c r="B58" s="1">
        <v>1.291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440</v>
      </c>
      <c r="B59" s="1">
        <v>3.4082108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441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442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443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444</v>
      </c>
      <c r="B63" s="1">
        <v>-1189000.0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445</v>
      </c>
      <c r="B64" s="1">
        <v>-0.23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446</v>
      </c>
      <c r="B65" s="1">
        <v>2.219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447</v>
      </c>
      <c r="B66" s="1">
        <v>-153.507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448</v>
      </c>
      <c r="B67" s="1">
        <v>0.37950134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449</v>
      </c>
      <c r="B68" s="1">
        <v>0.24749029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450</v>
      </c>
      <c r="B69" s="1" t="s">
        <v>451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452</v>
      </c>
      <c r="B70" s="1" t="s">
        <v>453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454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455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456</v>
      </c>
      <c r="B73" s="1" t="s">
        <v>457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458</v>
      </c>
      <c r="B74" s="1" t="s">
        <v>457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459</v>
      </c>
      <c r="B75" s="1">
        <v>1.7050698E9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460</v>
      </c>
      <c r="B76" s="1" t="s">
        <v>461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462</v>
      </c>
      <c r="B77" s="1" t="s">
        <v>463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464</v>
      </c>
      <c r="B78" s="1" t="s">
        <v>465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466</v>
      </c>
      <c r="B79" s="1" t="s">
        <v>467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468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469</v>
      </c>
      <c r="B81" s="1">
        <v>4.4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470</v>
      </c>
      <c r="B82" s="1" t="s">
        <v>471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472</v>
      </c>
      <c r="B83" s="1">
        <v>3698000.0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473</v>
      </c>
      <c r="B84" s="1">
        <v>0.722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474</v>
      </c>
      <c r="B85" s="1">
        <v>-143000.0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475</v>
      </c>
      <c r="B86" s="1">
        <v>133000.0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476</v>
      </c>
      <c r="B87" s="1">
        <v>2.716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477</v>
      </c>
      <c r="B88" s="1">
        <v>4.095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478</v>
      </c>
      <c r="B89" s="1">
        <v>9893000.0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479</v>
      </c>
      <c r="B90" s="1">
        <v>2.01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480</v>
      </c>
      <c r="B91" s="1">
        <v>2.388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481</v>
      </c>
      <c r="B92" s="1">
        <v>-0.01726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482</v>
      </c>
      <c r="B93" s="1">
        <v>-0.30132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483</v>
      </c>
      <c r="B94" s="1">
        <v>-353500.0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484</v>
      </c>
      <c r="B95" s="1">
        <v>-313000.0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485</v>
      </c>
      <c r="B96" s="1">
        <v>0.73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486</v>
      </c>
      <c r="B97" s="1">
        <v>0.4674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487</v>
      </c>
      <c r="B98" s="1">
        <v>-0.014450001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488</v>
      </c>
      <c r="B99" s="1">
        <v>0.049850002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489</v>
      </c>
      <c r="B100" s="1" t="s">
        <v>424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490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-1.0</v>
      </c>
      <c r="D3" s="1">
        <v>1.0</v>
      </c>
      <c r="E3" s="1">
        <f>IF(D3*FORECAST(E2,B3:D3,B2:D2)&gt;0,FORECAST(E2,B3:D3,B2:D2),D3)*$X$1</f>
        <v>1</v>
      </c>
      <c r="F3" s="1">
        <f>IF(E3*FORECAST(F2,B3:E3,B2:E2)&gt;0,FORECAST(F2,B3:E3,B2:E2),E3)*$X$1</f>
        <v>1.5</v>
      </c>
      <c r="G3" s="1">
        <f>IF(F3*FORECAST(G2,B3:F3,B2:F2)&gt;0,FORECAST(G2,B3:F3,B2:F2),F3)*$X$1</f>
        <v>2</v>
      </c>
      <c r="H3" s="1">
        <f>IF(G3*FORECAST(H2,B3:G3,B2:G2)&gt;0,FORECAST(H2,B3:G3,B2:G2),G3)*$X$1</f>
        <v>2.5</v>
      </c>
      <c r="I3" s="1">
        <f>IF(H3*FORECAST(I2,B3:H3,B2:H2)&gt;0,FORECAST(I2,B3:H3,B2:H2),H3)*$X$1</f>
        <v>3</v>
      </c>
      <c r="J3" s="1">
        <f>IF(I3*FORECAST(J2,B3:I3,B2:I2)&gt;0,FORECAST(J2,B3:I3,B2:I2),I3)*$X$1</f>
        <v>3.5</v>
      </c>
      <c r="K3" s="1">
        <f>IF(J3*FORECAST(K2,B3:J3,B2:J2)&gt;0,FORECAST(K2,B3:J3,B2:J2),J3)*$X$1</f>
        <v>4</v>
      </c>
      <c r="L3" s="5">
        <f>IF(K3*FORECAST(L2,B3:K3,B2:K2)&gt;0,FORECAST(L2,B3:K3,B2:K2),K3)*$X$1</f>
        <v>4.5</v>
      </c>
      <c r="M3" s="5">
        <f>IF(L3*FORECAST(M2,B3:L3,B2:L2)&gt;0,FORECAST(M2,B3:L3,B2:L2),L3)*$X$1</f>
        <v>5</v>
      </c>
      <c r="N3" s="5">
        <f>IF(M3*FORECAST(N2,B3:M3,B2:M2)&gt;0,FORECAST(N2,B3:M3,B2:M2),M3)*$X$1</f>
        <v>5.5</v>
      </c>
      <c r="O3" s="5">
        <f>IF(N3*FORECAST(O2,B3:N3,B2:N2)&gt;0,FORECAST(O2,B3:N3,B2:N2),N3)*$X$1</f>
        <v>6</v>
      </c>
      <c r="P3" s="5">
        <f>IF(O3*FORECAST(P2,B3:O3,B2:O2)&gt;0,FORECAST(P2,B3:O3,B2:O2),O3)*$X$1</f>
        <v>6.5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90</v>
      </c>
      <c r="B4" s="1">
        <v>4.0</v>
      </c>
      <c r="C4" s="1">
        <v>52.0</v>
      </c>
      <c r="D4" s="1">
        <v>-9.0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491</v>
      </c>
      <c r="B5" s="1">
        <v>2.0</v>
      </c>
      <c r="C5" s="1">
        <v>3.0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492</v>
      </c>
      <c r="L7" s="1">
        <f>IF(P3*FORECAST(P2,B3:P3,B2:P2)&gt;0,FORECAST(P2,B3:P3,B2:P2),O3)*$X$1 * (1+0.02)/(0.0856-0.02)</f>
        <v>101.0670732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493</v>
      </c>
      <c r="L8" s="6">
        <f t="array" ref="L8">NPV(0.0856,F3:P3)</f>
        <v>24.98072126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494</v>
      </c>
      <c r="L9" s="6">
        <f t="array" ref="L9">NPV(0.0856,F16:P16)</f>
        <v>40.94883098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495</v>
      </c>
      <c r="L10" s="6">
        <f>L8 + L9</f>
        <v>65.92955224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496</v>
      </c>
      <c r="L12" s="6">
        <f>L10 - L11</f>
        <v>74.92955224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497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24.97651741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(1+0.02)/(0.0856-0.02)</f>
        <v>101.0670732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-45.0</v>
      </c>
      <c r="C3" s="1">
        <v>1.0</v>
      </c>
      <c r="D3" s="1">
        <v>-2.0</v>
      </c>
      <c r="E3" s="1">
        <f>IF(D3*FORECAST(E2,B3:D3,B2:D2)&gt;0,FORECAST(E2,B3:D3,B2:D2),D3)*$X$1</f>
        <v>-2</v>
      </c>
      <c r="F3" s="1">
        <f>IF(E3*FORECAST(F2,B3:E3,B2:E2)&gt;0,FORECAST(F2,B3:E3,B2:E2),E3)*$X$1</f>
        <v>-2</v>
      </c>
      <c r="G3" s="1">
        <f>IF(F3*FORECAST(G2,B3:F3,B2:F2)&gt;0,FORECAST(G2,B3:F3,B2:F2),F3)*$X$1</f>
        <v>-2</v>
      </c>
      <c r="H3" s="1">
        <f>IF(G3*FORECAST(H2,B3:G3,B2:G2)&gt;0,FORECAST(H2,B3:G3,B2:G2),G3)*$X$1</f>
        <v>-2</v>
      </c>
      <c r="I3" s="1">
        <f>IF(H3*FORECAST(I2,B3:H3,B2:H2)&gt;0,FORECAST(I2,B3:H3,B2:H2),H3)*$X$1</f>
        <v>-2</v>
      </c>
      <c r="J3" s="1">
        <f>IF(I3*FORECAST(J2,B3:I3,B2:I2)&gt;0,FORECAST(J2,B3:I3,B2:I2),I3)*$X$1</f>
        <v>-2</v>
      </c>
      <c r="K3" s="1">
        <f>IF(J3*FORECAST(K2,B3:J3,B2:J2)&gt;0,FORECAST(K2,B3:J3,B2:J2),J3)*$X$1</f>
        <v>-2</v>
      </c>
      <c r="L3" s="5">
        <f>IF(K3*FORECAST(L2,B3:K3,B2:K2)&gt;0,FORECAST(L2,B3:K3,B2:K2),K3)*$X$1</f>
        <v>-2</v>
      </c>
      <c r="M3" s="5">
        <f>IF(L3*FORECAST(M2,B3:L3,B2:L2)&gt;0,FORECAST(M2,B3:L3,B2:L2),L3)*$X$1</f>
        <v>-2</v>
      </c>
      <c r="N3" s="5">
        <f>IF(M3*FORECAST(N2,B3:M3,B2:M2)&gt;0,FORECAST(N2,B3:M3,B2:M2),M3)*$X$1</f>
        <v>-2</v>
      </c>
      <c r="O3" s="5">
        <f>IF(N3*FORECAST(O2,B3:N3,B2:N2)&gt;0,FORECAST(O2,B3:N3,B2:N2),N3)*$X$1</f>
        <v>-2</v>
      </c>
      <c r="P3" s="5">
        <f>IF(O3*FORECAST(P2,B3:O3,B2:O2)&gt;0,FORECAST(P2,B3:O3,B2:O2),O3)*$X$1</f>
        <v>-2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90</v>
      </c>
      <c r="B4" s="1">
        <v>4.0</v>
      </c>
      <c r="C4" s="1">
        <v>52.0</v>
      </c>
      <c r="D4" s="1">
        <v>-9.0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491</v>
      </c>
      <c r="B5" s="1">
        <v>2.0</v>
      </c>
      <c r="C5" s="1">
        <v>3.0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492</v>
      </c>
      <c r="L7" s="1">
        <f>IF(P3*FORECAST(P2,B3:P3,B2:P2)&gt;0,FORECAST(P2,B3:P3,B2:P2),O3)*$X$1 * (1+0.02)/(0.0856-0.02)</f>
        <v>-31.09756098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493</v>
      </c>
      <c r="L8" s="6">
        <f t="array" ref="L8">NPV(0.0856,F3:P3)</f>
        <v>-13.89801627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494</v>
      </c>
      <c r="L9" s="6">
        <f t="array" ref="L9">NPV(0.0856,F16:P16)</f>
        <v>-12.5996403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495</v>
      </c>
      <c r="L10" s="6">
        <f>L8 + L9</f>
        <v>-26.49765657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496</v>
      </c>
      <c r="L12" s="6">
        <f>L10 - L11</f>
        <v>-17.49765657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497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-5.832552189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(1+0.02)/(0.0856-0.02)</f>
        <v>-31.09756098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