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<sst xmlns="http://schemas.openxmlformats.org/spreadsheetml/2006/main" count="869" uniqueCount="790">
  <si>
    <t>ticker</t>
  </si>
  <si>
    <t>SWVL</t>
  </si>
  <si>
    <t>nombre</t>
  </si>
  <si>
    <t>SWVL HOLDINGS CORP</t>
  </si>
  <si>
    <t>empresa</t>
  </si>
  <si>
    <t>Passenger Transportation, Ground &amp; Sea</t>
  </si>
  <si>
    <t>Open</t>
  </si>
  <si>
    <t>Target Price</t>
  </si>
  <si>
    <t>Upside</t>
  </si>
  <si>
    <t>-912.07%</t>
  </si>
  <si>
    <t>Country</t>
  </si>
  <si>
    <t>United Arab Emirates</t>
  </si>
  <si>
    <t>Market Cap</t>
  </si>
  <si>
    <t>Book Value</t>
  </si>
  <si>
    <t>Pe ratio</t>
  </si>
  <si>
    <t>Dividend Ratio</t>
  </si>
  <si>
    <t>No encontrado</t>
  </si>
  <si>
    <t>Net Debt Growth</t>
  </si>
  <si>
    <t>55.56%</t>
  </si>
  <si>
    <t>Total Assets Growth</t>
  </si>
  <si>
    <t>4.17%</t>
  </si>
  <si>
    <t>Net Property, Plant and Equipment Growth</t>
  </si>
  <si>
    <t>0.00%</t>
  </si>
  <si>
    <t>EBITDA Growth</t>
  </si>
  <si>
    <t>-92.02%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</si>
  <si>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</si>
  <si>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</si>
  <si>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</si>
  <si>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</si>
  <si>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</si>
  <si>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</si>
  <si>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</si>
  <si>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</si>
  <si>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</si>
  <si>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</si>
  <si>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</si>
  <si>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</si>
  <si>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</si>
  <si>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</si>
  <si>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</si>
  <si>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</si>
  <si>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</si>
  <si>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</si>
  <si>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</si>
  <si>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</si>
  <si>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</si>
  <si>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</si>
  <si>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</si>
  <si>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</si>
  <si>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</si>
  <si>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</si>
  <si>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</si>
  <si>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</si>
  <si>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</si>
  <si>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</si>
  <si>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</si>
  <si>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</si>
  <si>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</si>
  <si>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</si>
  <si>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</si>
  <si>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</si>
  <si>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</si>
  <si>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</si>
  <si>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</si>
  <si>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</si>
  <si>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</si>
  <si>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</si>
  <si>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</si>
  <si>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</si>
  <si>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</si>
  <si>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</si>
  <si>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</si>
  <si>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</si>
  <si>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</si>
  <si>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</si>
  <si>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</si>
  <si>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</si>
  <si>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</si>
  <si>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</si>
  <si>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</si>
  <si>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</si>
  <si>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</si>
  <si>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</si>
  <si>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Accounts Receivable Long-Term</t>
  </si>
  <si>
    <t>Deferred Tax Assets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</si>
  <si>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</si>
  <si>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</si>
  <si>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</si>
  <si>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</si>
  <si>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</si>
  <si>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</si>
  <si>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</si>
  <si>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</si>
  <si>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</si>
  <si>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</si>
  <si>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</si>
  <si>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</si>
  <si>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</si>
  <si>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</si>
  <si>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</si>
  <si>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</si>
  <si>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</si>
  <si>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</si>
  <si>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</si>
  <si>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</si>
  <si>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</si>
  <si>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</si>
  <si>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</si>
  <si>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</si>
  <si>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</si>
  <si>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</si>
  <si>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-18.88</t>
  </si>
  <si>
    <t>1.23</t>
  </si>
  <si>
    <t>1.32</t>
  </si>
  <si>
    <t>Tangible Book Value</t>
  </si>
  <si>
    <t>Tangible Book Value Per Share</t>
  </si>
  <si>
    <t>-20.02</t>
  </si>
  <si>
    <t>-0.67</t>
  </si>
  <si>
    <t>1.29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</si>
  <si>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</si>
  <si>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</si>
  <si>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</si>
  <si>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</si>
  <si>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</si>
  <si>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</si>
  <si>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</si>
  <si>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</si>
  <si>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</si>
  <si>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</si>
  <si>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</si>
  <si>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</si>
  <si>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</si>
  <si>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</si>
  <si>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Stock-Based Compensation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</si>
  <si>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</si>
  <si>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</si>
  <si>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</si>
  <si>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</si>
  <si>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</si>
  <si>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</si>
  <si>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</si>
  <si>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</si>
  <si>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</si>
  <si>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</si>
  <si>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</si>
  <si>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</si>
  <si>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</si>
  <si>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</si>
  <si>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</si>
  <si>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</si>
  <si>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</si>
  <si>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</si>
  <si>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</si>
  <si>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</si>
  <si>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</si>
  <si>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-24.39</t>
  </si>
  <si>
    <t>0.45</t>
  </si>
  <si>
    <t>Basic EPS - Continuing Operations</t>
  </si>
  <si>
    <t>-19.65</t>
  </si>
  <si>
    <t>0.61</t>
  </si>
  <si>
    <t>Basic Weighted Average Shares Outstanding</t>
  </si>
  <si>
    <t>Net EPS - Diluted</t>
  </si>
  <si>
    <t>-24.5</t>
  </si>
  <si>
    <t>0.27</t>
  </si>
  <si>
    <t>Diluted EPS - Continuing Operations</t>
  </si>
  <si>
    <t>-19.76</t>
  </si>
  <si>
    <t>0.37</t>
  </si>
  <si>
    <t>Diluted Weighted Average Shares Outstanding</t>
  </si>
  <si>
    <t>Normalized Basic EPS</t>
  </si>
  <si>
    <t>2.33</t>
  </si>
  <si>
    <t>-0.59</t>
  </si>
  <si>
    <t>Normalized Diluted EPS</t>
  </si>
  <si>
    <t>-0.36</t>
  </si>
  <si>
    <t>EBITDA</t>
  </si>
  <si>
    <t>EBITA</t>
  </si>
  <si>
    <t>EBIT</t>
  </si>
  <si>
    <t>EBITDAR</t>
  </si>
  <si>
    <t>Effective Tax Rate - (Ratio)</t>
  </si>
  <si>
    <t>13.24</t>
  </si>
  <si>
    <t>9.6</t>
  </si>
  <si>
    <t>3.23</t>
  </si>
  <si>
    <t>3.1</t>
  </si>
  <si>
    <t>-1.01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</si>
  <si>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</si>
  <si>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</si>
  <si>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</si>
  <si>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</si>
  <si>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</si>
  <si>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</si>
  <si>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</si>
  <si>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</si>
  <si>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</si>
  <si>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</si>
  <si>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</si>
  <si>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</si>
  <si>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</si>
  <si>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</si>
  <si>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</si>
  <si>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</si>
  <si>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</si>
  <si>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-82.86</t>
  </si>
  <si>
    <t>-149.41</t>
  </si>
  <si>
    <t>-60.18</t>
  </si>
  <si>
    <t>-13.09</t>
  </si>
  <si>
    <t>Return on Total Capital</t>
  </si>
  <si>
    <t>-105.06</t>
  </si>
  <si>
    <t>-81.93</t>
  </si>
  <si>
    <t>Return On Equity %</t>
  </si>
  <si>
    <t>-157.91</t>
  </si>
  <si>
    <t>396.73</t>
  </si>
  <si>
    <t>231.8</t>
  </si>
  <si>
    <t>96.33</t>
  </si>
  <si>
    <t>Return on Common Equity</t>
  </si>
  <si>
    <t>396.16</t>
  </si>
  <si>
    <t>226.25</t>
  </si>
  <si>
    <t>52.17</t>
  </si>
  <si>
    <t>Margin Analysis</t>
  </si>
  <si>
    <t>Gross Profit Margin %</t>
  </si>
  <si>
    <t>-173.52</t>
  </si>
  <si>
    <t>-52.57</t>
  </si>
  <si>
    <t>-27.59</t>
  </si>
  <si>
    <t>5.35</t>
  </si>
  <si>
    <t>17.99</t>
  </si>
  <si>
    <t>SG&amp;A Margin</t>
  </si>
  <si>
    <t>154.68</t>
  </si>
  <si>
    <t>134.65</t>
  </si>
  <si>
    <t>230.63</t>
  </si>
  <si>
    <t>164.44</t>
  </si>
  <si>
    <t>45.16</t>
  </si>
  <si>
    <t>EBITDA Margin %</t>
  </si>
  <si>
    <t>-331.16</t>
  </si>
  <si>
    <t>-192.14</t>
  </si>
  <si>
    <t>-261.62</t>
  </si>
  <si>
    <t>-105.41</t>
  </si>
  <si>
    <t>-35.02</t>
  </si>
  <si>
    <t>EBITA Margin %</t>
  </si>
  <si>
    <t>-331.33</t>
  </si>
  <si>
    <t>-192.85</t>
  </si>
  <si>
    <t>-262.09</t>
  </si>
  <si>
    <t>-106.59</t>
  </si>
  <si>
    <t>-36.23</t>
  </si>
  <si>
    <t>EBIT Margin %</t>
  </si>
  <si>
    <t>-262.13</t>
  </si>
  <si>
    <t>-109.22</t>
  </si>
  <si>
    <t>-36.37</t>
  </si>
  <si>
    <t>Income From Continuing Operations Margin %</t>
  </si>
  <si>
    <t>-285.47</t>
  </si>
  <si>
    <t>-171.7</t>
  </si>
  <si>
    <t>-368.99</t>
  </si>
  <si>
    <t>-196.07</t>
  </si>
  <si>
    <t>18.01</t>
  </si>
  <si>
    <t>Net Income Margin %</t>
  </si>
  <si>
    <t>-368.8</t>
  </si>
  <si>
    <t>-226.25</t>
  </si>
  <si>
    <t>13.37</t>
  </si>
  <si>
    <t>Net Avail. For Common Margin %</t>
  </si>
  <si>
    <t>-182.32</t>
  </si>
  <si>
    <t>Normalized Net Income Margin</t>
  </si>
  <si>
    <t>-205.63</t>
  </si>
  <si>
    <t>-118.7</t>
  </si>
  <si>
    <t>-238.12</t>
  </si>
  <si>
    <t>21.65</t>
  </si>
  <si>
    <t>-17.52</t>
  </si>
  <si>
    <t>Levered Free Cash Flow Margin</t>
  </si>
  <si>
    <t>-109.29</t>
  </si>
  <si>
    <t>56.5</t>
  </si>
  <si>
    <t>10.13</t>
  </si>
  <si>
    <t>-98.33</t>
  </si>
  <si>
    <t>Unlevered Free Cash Flow Margin</t>
  </si>
  <si>
    <t>-108.99</t>
  </si>
  <si>
    <t>59.01</t>
  </si>
  <si>
    <t>11.04</t>
  </si>
  <si>
    <t>-97.97</t>
  </si>
  <si>
    <t>Asset Turnover</t>
  </si>
  <si>
    <t>0.69</t>
  </si>
  <si>
    <t>0.91</t>
  </si>
  <si>
    <t>0.88</t>
  </si>
  <si>
    <t>0.58</t>
  </si>
  <si>
    <t>Fixed Assets Turnover</t>
  </si>
  <si>
    <t>11.92</t>
  </si>
  <si>
    <t>12.61</t>
  </si>
  <si>
    <t>15.16</t>
  </si>
  <si>
    <t>13.76</t>
  </si>
  <si>
    <t>Receivables Turnover (Average Receivables)</t>
  </si>
  <si>
    <t>7.66</t>
  </si>
  <si>
    <t>8.55</t>
  </si>
  <si>
    <t>5.57</t>
  </si>
  <si>
    <t>2.65</t>
  </si>
  <si>
    <t>Short Term Liquidity</t>
  </si>
  <si>
    <t>Current Ratio</t>
  </si>
  <si>
    <t>3.09</t>
  </si>
  <si>
    <t>2.42</t>
  </si>
  <si>
    <t>0.24</t>
  </si>
  <si>
    <t>0.5</t>
  </si>
  <si>
    <t>0.74</t>
  </si>
  <si>
    <t>Quick Ratio</t>
  </si>
  <si>
    <t>3.07</t>
  </si>
  <si>
    <t>2.38</t>
  </si>
  <si>
    <t>0.18</t>
  </si>
  <si>
    <t>0.33</t>
  </si>
  <si>
    <t>0.6</t>
  </si>
  <si>
    <t>Operating Cash Flow to Current Liabilities</t>
  </si>
  <si>
    <t>-7.14</t>
  </si>
  <si>
    <t>-5.5</t>
  </si>
  <si>
    <t>-0.43</t>
  </si>
  <si>
    <t>-2.28</t>
  </si>
  <si>
    <t>-0.62</t>
  </si>
  <si>
    <t>Days Sales Outstanding (Average Receivables)</t>
  </si>
  <si>
    <t>47.78</t>
  </si>
  <si>
    <t>42.71</t>
  </si>
  <si>
    <t>65.58</t>
  </si>
  <si>
    <t>137.88</t>
  </si>
  <si>
    <t>Average Days Payable Outstanding</t>
  </si>
  <si>
    <t>16.73</t>
  </si>
  <si>
    <t>23.26</t>
  </si>
  <si>
    <t>128.57</t>
  </si>
  <si>
    <t>350.28</t>
  </si>
  <si>
    <t>Long Term Solvency</t>
  </si>
  <si>
    <t>Total Debt/Equity</t>
  </si>
  <si>
    <t>5.96</t>
  </si>
  <si>
    <t>5.04</t>
  </si>
  <si>
    <t>-88.75</t>
  </si>
  <si>
    <t>89.12</t>
  </si>
  <si>
    <t>30.33</t>
  </si>
  <si>
    <t>Total Debt / Total Capital</t>
  </si>
  <si>
    <t>5.63</t>
  </si>
  <si>
    <t>4.8</t>
  </si>
  <si>
    <t>-789.2</t>
  </si>
  <si>
    <t>47.12</t>
  </si>
  <si>
    <t>23.27</t>
  </si>
  <si>
    <t>LT Debt/Equity</t>
  </si>
  <si>
    <t>4.03</t>
  </si>
  <si>
    <t>3.4</t>
  </si>
  <si>
    <t>-3.68</t>
  </si>
  <si>
    <t>60.56</t>
  </si>
  <si>
    <t>17.27</t>
  </si>
  <si>
    <t>Long-Term Debt / Total Capital</t>
  </si>
  <si>
    <t>3.81</t>
  </si>
  <si>
    <t>3.24</t>
  </si>
  <si>
    <t>-32.69</t>
  </si>
  <si>
    <t>32.02</t>
  </si>
  <si>
    <t>13.25</t>
  </si>
  <si>
    <t>Total Liabilities / Total Assets</t>
  </si>
  <si>
    <t>24.89</t>
  </si>
  <si>
    <t>25.64</t>
  </si>
  <si>
    <t>251.23</t>
  </si>
  <si>
    <t>95.42</t>
  </si>
  <si>
    <t>72.99</t>
  </si>
  <si>
    <t>EBIT / Interest Expense</t>
  </si>
  <si>
    <t>-579.36</t>
  </si>
  <si>
    <t>-398.39</t>
  </si>
  <si>
    <t>-65.15</t>
  </si>
  <si>
    <t>-74.41</t>
  </si>
  <si>
    <t>-64.26</t>
  </si>
  <si>
    <t>EBITDA / Interest Expense</t>
  </si>
  <si>
    <t>-575.78</t>
  </si>
  <si>
    <t>-392.58</t>
  </si>
  <si>
    <t>-64.67</t>
  </si>
  <si>
    <t>-70.57</t>
  </si>
  <si>
    <t>-60.21</t>
  </si>
  <si>
    <t>(EBITDA - Capex) / Interest Expense</t>
  </si>
  <si>
    <t>-581.28</t>
  </si>
  <si>
    <t>-395.12</t>
  </si>
  <si>
    <t>-64.88</t>
  </si>
  <si>
    <t>-71.65</t>
  </si>
  <si>
    <t>-60.34</t>
  </si>
  <si>
    <t>Total Debt / EBITDA</t>
  </si>
  <si>
    <t>-0.03</t>
  </si>
  <si>
    <t>-0.8</t>
  </si>
  <si>
    <t>-0.04</t>
  </si>
  <si>
    <t>-0.23</t>
  </si>
  <si>
    <t>Net Debt / EBITDA</t>
  </si>
  <si>
    <t>0.35</t>
  </si>
  <si>
    <t>0.29</t>
  </si>
  <si>
    <t>-0.6</t>
  </si>
  <si>
    <t>-0.02</t>
  </si>
  <si>
    <t>0.14</t>
  </si>
  <si>
    <t>Total Debt / (EBITDA - Capex)</t>
  </si>
  <si>
    <t>Net Debt / (EBITDA - Capex)</t>
  </si>
  <si>
    <t>0.28</t>
  </si>
  <si>
    <t>-0.01</t>
  </si>
  <si>
    <t>Growth Over Prior Year</t>
  </si>
  <si>
    <t>Total Revenues, 1 Yr. Growth %</t>
  </si>
  <si>
    <t>40.16</t>
  </si>
  <si>
    <t>121.49</t>
  </si>
  <si>
    <t>101.42</t>
  </si>
  <si>
    <t>-48.18</t>
  </si>
  <si>
    <t>Gross Profit, 1 Yr. Growth %</t>
  </si>
  <si>
    <t>-57.53</t>
  </si>
  <si>
    <t>16.22</t>
  </si>
  <si>
    <t>-147.59</t>
  </si>
  <si>
    <t>694.17</t>
  </si>
  <si>
    <t>EBITDA, 1 Yr. Growth %</t>
  </si>
  <si>
    <t>-18.68</t>
  </si>
  <si>
    <t>201.59</t>
  </si>
  <si>
    <t>-38.26</t>
  </si>
  <si>
    <t>-85.11</t>
  </si>
  <si>
    <t>EBITA, 1 Yr. Growth %</t>
  </si>
  <si>
    <t>-18.42</t>
  </si>
  <si>
    <t>201.02</t>
  </si>
  <si>
    <t>-37.7</t>
  </si>
  <si>
    <t>-84.65</t>
  </si>
  <si>
    <t>EBIT, 1 Yr. Growth %</t>
  </si>
  <si>
    <t>201.07</t>
  </si>
  <si>
    <t>-36.18</t>
  </si>
  <si>
    <t>-84.63</t>
  </si>
  <si>
    <t>Earnings From Cont. Operations, 1 Yr. Growth %</t>
  </si>
  <si>
    <t>-15.7</t>
  </si>
  <si>
    <t>375.99</t>
  </si>
  <si>
    <t>-21.79</t>
  </si>
  <si>
    <t>-104.17</t>
  </si>
  <si>
    <t>Net Income, 1 Yr. Growth %</t>
  </si>
  <si>
    <t>375.74</t>
  </si>
  <si>
    <t>-17.62</t>
  </si>
  <si>
    <t>-102.62</t>
  </si>
  <si>
    <t>Normalized Net Income, 1 Yr. Growth %</t>
  </si>
  <si>
    <t>-19.09</t>
  </si>
  <si>
    <t>344.3</t>
  </si>
  <si>
    <t>-113.34</t>
  </si>
  <si>
    <t>-132.11</t>
  </si>
  <si>
    <t>Diluted EPS Before Extra, 1 Yr. Growth %</t>
  </si>
  <si>
    <t>-47.7</t>
  </si>
  <si>
    <t>-102.74</t>
  </si>
  <si>
    <t>Accounts Receivable, 1 Yr. Growth %</t>
  </si>
  <si>
    <t>60.67</t>
  </si>
  <si>
    <t>122.1</t>
  </si>
  <si>
    <t>99.03</t>
  </si>
  <si>
    <t>-59.8</t>
  </si>
  <si>
    <t>Net Property, Plant and Equip., 1 Yr. Growth %</t>
  </si>
  <si>
    <t>-10.29</t>
  </si>
  <si>
    <t>242.83</t>
  </si>
  <si>
    <t>-55.69</t>
  </si>
  <si>
    <t>-40.76</t>
  </si>
  <si>
    <t>Total Assets, 1 Yr. Growth %</t>
  </si>
  <si>
    <t>-3.33</t>
  </si>
  <si>
    <t>139.69</t>
  </si>
  <si>
    <t>-3.16</t>
  </si>
  <si>
    <t>-61.9</t>
  </si>
  <si>
    <t>Tangible Book Value, 1 Yr. Growth %</t>
  </si>
  <si>
    <t>-4.3</t>
  </si>
  <si>
    <t>-617.16</t>
  </si>
  <si>
    <t>-96.1</t>
  </si>
  <si>
    <t>-335.03</t>
  </si>
  <si>
    <t>Common Equity, 1 Yr. Growth %</t>
  </si>
  <si>
    <t>-587.79</t>
  </si>
  <si>
    <t>-107.59</t>
  </si>
  <si>
    <t>31.28</t>
  </si>
  <si>
    <t>Cash From Operations, 1 Yr. Growth %</t>
  </si>
  <si>
    <t>-23.61</t>
  </si>
  <si>
    <t>103.41</t>
  </si>
  <si>
    <t>89.04</t>
  </si>
  <si>
    <t>-92.26</t>
  </si>
  <si>
    <t>Capital Expenditures, 1 Yr. Growth %</t>
  </si>
  <si>
    <t>-45.2</t>
  </si>
  <si>
    <t>155.92</t>
  </si>
  <si>
    <t>-97.89</t>
  </si>
  <si>
    <t>Levered Free Cash Flow, 1 Yr. Growth %</t>
  </si>
  <si>
    <t>-214.5</t>
  </si>
  <si>
    <t>-82.21</t>
  </si>
  <si>
    <t>-563.92</t>
  </si>
  <si>
    <t>Unlevered Free Cash Flow, 1 Yr. Growth %</t>
  </si>
  <si>
    <t>-219.93</t>
  </si>
  <si>
    <t>-81.2</t>
  </si>
  <si>
    <t>-521.79</t>
  </si>
  <si>
    <t>Compound Annual Growth Rate Over Two Years</t>
  </si>
  <si>
    <t>Total Revenues, 2 Yr. CAGR %</t>
  </si>
  <si>
    <t>76.2</t>
  </si>
  <si>
    <t>85.37</t>
  </si>
  <si>
    <t>-5.45</t>
  </si>
  <si>
    <t>Gross Profit, 2 Yr. CAGR %</t>
  </si>
  <si>
    <t>-29.75</t>
  </si>
  <si>
    <t>-19.14</t>
  </si>
  <si>
    <t>-15.71</t>
  </si>
  <si>
    <t>EBITDA, 2 Yr. CAGR %</t>
  </si>
  <si>
    <t>56.61</t>
  </si>
  <si>
    <t>-69.84</t>
  </si>
  <si>
    <t>EBITA, 2 Yr. CAGR %</t>
  </si>
  <si>
    <t>56.71</t>
  </si>
  <si>
    <t>49.45</t>
  </si>
  <si>
    <t>-69.34</t>
  </si>
  <si>
    <t>EBIT, 2 Yr. CAGR %</t>
  </si>
  <si>
    <t>56.72</t>
  </si>
  <si>
    <t>51.28</t>
  </si>
  <si>
    <t>-69.29</t>
  </si>
  <si>
    <t>Earnings From Cont. Operations, 2 Yr. CAGR %</t>
  </si>
  <si>
    <t>100.32</t>
  </si>
  <si>
    <t>119.82</t>
  </si>
  <si>
    <t>-82.15</t>
  </si>
  <si>
    <t>Net Income, 2 Yr. CAGR %</t>
  </si>
  <si>
    <t>100.27</t>
  </si>
  <si>
    <t>97.97</t>
  </si>
  <si>
    <t>-85.3</t>
  </si>
  <si>
    <t>Normalized Net Income, 2 Yr. CAGR %</t>
  </si>
  <si>
    <t>89.6</t>
  </si>
  <si>
    <t>-13.88</t>
  </si>
  <si>
    <t>-78.11</t>
  </si>
  <si>
    <t>Diluted EPS Before Extra, 2 Yr. CAGR %</t>
  </si>
  <si>
    <t>77.73</t>
  </si>
  <si>
    <t>-86.05</t>
  </si>
  <si>
    <t>Accounts Receivable, 2 Yr. CAGR %</t>
  </si>
  <si>
    <t>88.91</t>
  </si>
  <si>
    <t>110.25</t>
  </si>
  <si>
    <t>-10.55</t>
  </si>
  <si>
    <t>Net Property, Plant and Equip., 2 Yr. CAGR %</t>
  </si>
  <si>
    <t>75.38</t>
  </si>
  <si>
    <t>23.25</t>
  </si>
  <si>
    <t>-48.76</t>
  </si>
  <si>
    <t>Total Assets, 2 Yr. CAGR %</t>
  </si>
  <si>
    <t>52.22</t>
  </si>
  <si>
    <t>52.35</t>
  </si>
  <si>
    <t>-39.26</t>
  </si>
  <si>
    <t>Tangible Book Value, 2 Yr. CAGR %</t>
  </si>
  <si>
    <t>122.47</t>
  </si>
  <si>
    <t>-55.09</t>
  </si>
  <si>
    <t>-69.72</t>
  </si>
  <si>
    <t>Common Equity, 2 Yr. CAGR %</t>
  </si>
  <si>
    <t>116.06</t>
  </si>
  <si>
    <t>-39.13</t>
  </si>
  <si>
    <t>-68.42</t>
  </si>
  <si>
    <t>Cash From Operations, 2 Yr. CAGR %</t>
  </si>
  <si>
    <t>24.65</t>
  </si>
  <si>
    <t>96.1</t>
  </si>
  <si>
    <t>-61.72</t>
  </si>
  <si>
    <t>Capital Expenditures, 2 Yr. CAGR %</t>
  </si>
  <si>
    <t>-9.33</t>
  </si>
  <si>
    <t>95.93</t>
  </si>
  <si>
    <t>-76.77</t>
  </si>
  <si>
    <t>Levered Free Cash Flow, 2 Yr. CAGR %</t>
  </si>
  <si>
    <t>-37.91</t>
  </si>
  <si>
    <t>-12.35</t>
  </si>
  <si>
    <t>Unlevered Free Cash Flow, 2 Yr. CAGR %</t>
  </si>
  <si>
    <t>-35.06</t>
  </si>
  <si>
    <t>-13.87</t>
  </si>
  <si>
    <t>Compound Annual Growth Rate Over Three Years</t>
  </si>
  <si>
    <t>Total Revenues, 3 Yr. CAGR %</t>
  </si>
  <si>
    <t>60.94</t>
  </si>
  <si>
    <t>15.1</t>
  </si>
  <si>
    <t>Gross Profit, 3 Yr. CAGR %</t>
  </si>
  <si>
    <t>-49.54</t>
  </si>
  <si>
    <t>EBITDA, 3 Yr. CAGR %</t>
  </si>
  <si>
    <t>9.89</t>
  </si>
  <si>
    <t>-31.08</t>
  </si>
  <si>
    <t>EBITA, 3 Yr. CAGR %</t>
  </si>
  <si>
    <t>10.28</t>
  </si>
  <si>
    <t>-30.41</t>
  </si>
  <si>
    <t>EBIT, 3 Yr. CAGR %</t>
  </si>
  <si>
    <t>11.18</t>
  </si>
  <si>
    <t>-30.32</t>
  </si>
  <si>
    <t>Earnings From Cont. Operations, 3 Yr. CAGR %</t>
  </si>
  <si>
    <t>-41.82</t>
  </si>
  <si>
    <t>Net Income, 3 Yr. CAGR %</t>
  </si>
  <si>
    <t>48.94</t>
  </si>
  <si>
    <t>-53.15</t>
  </si>
  <si>
    <t>Normalized Net Income, 3 Yr. CAGR %</t>
  </si>
  <si>
    <t>-35.66</t>
  </si>
  <si>
    <t>Diluted EPS Before Extra, 3 Yr. CAGR %</t>
  </si>
  <si>
    <t>13.55</t>
  </si>
  <si>
    <t>-61.04</t>
  </si>
  <si>
    <t>Accounts Receivable, 3 Yr. CAGR %</t>
  </si>
  <si>
    <t>92.22</t>
  </si>
  <si>
    <t>21.13</t>
  </si>
  <si>
    <t>Net Property, Plant and Equip., 3 Yr. CAGR %</t>
  </si>
  <si>
    <t>10.87</t>
  </si>
  <si>
    <t>-3.45</t>
  </si>
  <si>
    <t>Total Assets, 3 Yr. CAGR %</t>
  </si>
  <si>
    <t>30.91</t>
  </si>
  <si>
    <t>-4.01</t>
  </si>
  <si>
    <t>Tangible Book Value, 3 Yr. CAGR %</t>
  </si>
  <si>
    <t>-42.21</t>
  </si>
  <si>
    <t>-22.02</t>
  </si>
  <si>
    <t>Common Equity, 3 Yr. CAGR %</t>
  </si>
  <si>
    <t>-29.22</t>
  </si>
  <si>
    <t>-21.36</t>
  </si>
  <si>
    <t>Cash From Operations, 3 Yr. CAGR %</t>
  </si>
  <si>
    <t>43.22</t>
  </si>
  <si>
    <t>-33.2</t>
  </si>
  <si>
    <t>Capital Expenditures, 3 Yr. CAGR %</t>
  </si>
  <si>
    <t>28.13</t>
  </si>
  <si>
    <t>-56.74</t>
  </si>
  <si>
    <t>Levered Free Cash Flow, 3 Yr. CAGR %</t>
  </si>
  <si>
    <t>18.44</t>
  </si>
  <si>
    <t>Unlevered Free Cash Flow, 3 Yr. CAGR %</t>
  </si>
  <si>
    <t>18.41</t>
  </si>
  <si>
    <t>2021</t>
  </si>
  <si>
    <t>2022</t>
  </si>
  <si>
    <t>2023</t>
  </si>
  <si>
    <t>Capitalization
                                    1</t>
  </si>
  <si>
    <t>-</t>
  </si>
  <si>
    <t>18.78</t>
  </si>
  <si>
    <t>11.35</t>
  </si>
  <si>
    <t>Change</t>
  </si>
  <si>
    <t>-39.55%</t>
  </si>
  <si>
    <t>Enterprise Value (EV)
                                    1</t>
  </si>
  <si>
    <t>19.58</t>
  </si>
  <si>
    <t>10.22</t>
  </si>
  <si>
    <t>-47.8%</t>
  </si>
  <si>
    <t>P/E ratio</t>
  </si>
  <si>
    <t>-0.14x</t>
  </si>
  <si>
    <t>6.11x</t>
  </si>
  <si>
    <t>PBR</t>
  </si>
  <si>
    <t>-13.1x</t>
  </si>
  <si>
    <t>2.79x</t>
  </si>
  <si>
    <t>1.27x</t>
  </si>
  <si>
    <t>PEG</t>
  </si>
  <si>
    <t>-0x</t>
  </si>
  <si>
    <t>Capitalization / Revenue</t>
  </si>
  <si>
    <t>0.36x</t>
  </si>
  <si>
    <t>0.5x</t>
  </si>
  <si>
    <t>EV / Revenue</t>
  </si>
  <si>
    <t>0.38x</t>
  </si>
  <si>
    <t>0.45x</t>
  </si>
  <si>
    <t>EV / EBITDA</t>
  </si>
  <si>
    <t>-0.36x</t>
  </si>
  <si>
    <t>-1.28x</t>
  </si>
  <si>
    <t>EV / EBIT</t>
  </si>
  <si>
    <t>-0.35x</t>
  </si>
  <si>
    <t>-1.23x</t>
  </si>
  <si>
    <t>EV / FCF</t>
  </si>
  <si>
    <t>3,755,045x</t>
  </si>
  <si>
    <t>-454,901x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</si>
  <si>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</si>
  <si>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</si>
  <si>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</si>
  <si>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</si>
  <si>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</si>
  <si>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</si>
  <si>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0.274</t>
  </si>
  <si>
    <t>Distribution rate</t>
  </si>
  <si>
    <t>Net sales
                                    1</t>
  </si>
  <si>
    <t>38.35</t>
  </si>
  <si>
    <t>51.49</t>
  </si>
  <si>
    <t>22.85</t>
  </si>
  <si>
    <t>EBITDA
                                    1</t>
  </si>
  <si>
    <t>-100.3</t>
  </si>
  <si>
    <t>-54.28</t>
  </si>
  <si>
    <t>-8.004</t>
  </si>
  <si>
    <t>EBIT
                                    1</t>
  </si>
  <si>
    <t>-100.5</t>
  </si>
  <si>
    <t>-56.23</t>
  </si>
  <si>
    <t>-8.312</t>
  </si>
  <si>
    <t>Net income
                                    1</t>
  </si>
  <si>
    <t>-141.4</t>
  </si>
  <si>
    <t>-116.5</t>
  </si>
  <si>
    <t>3.056</t>
  </si>
  <si>
    <t>Net Debt
                                    1</t>
  </si>
  <si>
    <t>60.12</t>
  </si>
  <si>
    <t>0.8048</t>
  </si>
  <si>
    <t>-1.129</t>
  </si>
  <si>
    <t>Reference price
                                    2</t>
  </si>
  <si>
    <t>247.500</t>
  </si>
  <si>
    <t>3.425</t>
  </si>
  <si>
    <t>1.674</t>
  </si>
  <si>
    <t>Nbr of stocks (in thousands)</t>
  </si>
  <si>
    <t>5,482</t>
  </si>
  <si>
    <t>6,782</t>
  </si>
  <si>
    <t>Announcement Date</t>
  </si>
  <si>
    <t>4/15/22</t>
  </si>
  <si>
    <t>10/31/23</t>
  </si>
  <si>
    <t>4/30/24</t>
  </si>
  <si>
    <t>address1</t>
  </si>
  <si>
    <t>The Offices 4</t>
  </si>
  <si>
    <t>address2</t>
  </si>
  <si>
    <t>One Central Dubai World Trade Center</t>
  </si>
  <si>
    <t>city</t>
  </si>
  <si>
    <t>Dubai</t>
  </si>
  <si>
    <t>country</t>
  </si>
  <si>
    <t>phone</t>
  </si>
  <si>
    <t>971 4 2241 1293</t>
  </si>
  <si>
    <t>website</t>
  </si>
  <si>
    <t>https://www.swvl.com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</si>
  <si>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</si>
  <si>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</si>
  <si>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</si>
  <si>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</si>
  <si>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</si>
  <si>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</si>
  <si>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</si>
  <si>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</si>
  <si>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</si>
  <si>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</si>
  <si>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</si>
  <si>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Swvl Holdings Corp. provides mass transit ridesharing services. The company offers B2C Swvl Retail, which provides riders with a network of minibuses and other vehicles running on fixed or semi-fixed routes within cities; and Swvl Travel that allows riders to book rides on long-distance intercity routes on vehicle available through the Swvl platform or through third-party services. It also offers Swvl Business, a transport as a service enterprise product for businesses, schools, municipal transit agencies, and other customers. Swvl Holdings Corp. was founded in 2017 and is headquartered in Dubai, the United Arab Emirates.</t>
  </si>
  <si>
    <t>fullTimeEmployees</t>
  </si>
  <si>
    <t>companyOfficers</t>
  </si>
  <si>
    <t>[{'maxAge': 1, 'name': 'Mr. Mostafa  Kandil', 'age': 31, 'title': 'Chairman &amp; CEO', 'yearBorn': 1993, 'exercisedValue': 0, 'unexercisedValue': 0}, {'maxAge': 1, 'name': 'Mr. Abdullah  Mansour', 'age': 33, 'title': 'Interim Chief Financial Officer', 'yearBorn': 1991,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</si>
  <si>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</si>
  <si>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</si>
  <si>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</si>
  <si>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</si>
  <si>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</si>
  <si>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</si>
  <si>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</si>
  <si>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</si>
  <si>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</si>
  <si>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</si>
  <si>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</si>
  <si>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</si>
  <si>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</si>
  <si>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</si>
  <si>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</si>
  <si>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</si>
  <si>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</si>
  <si>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ask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</si>
  <si>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</si>
  <si>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</si>
  <si>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</si>
  <si>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</si>
  <si>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</si>
  <si>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</si>
  <si>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</si>
  <si>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</si>
  <si>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</si>
  <si>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</si>
  <si>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</si>
  <si>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</si>
  <si>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</si>
  <si>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</si>
  <si>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</si>
  <si>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</si>
  <si>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</si>
  <si>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</si>
  <si>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</si>
  <si>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</si>
  <si>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</si>
  <si>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</si>
  <si>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</si>
  <si>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</si>
  <si>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</si>
  <si>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</si>
  <si>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</si>
  <si>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</si>
  <si>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</si>
  <si>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</si>
  <si>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</si>
  <si>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</si>
  <si>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</si>
  <si>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</si>
  <si>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</si>
  <si>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</si>
  <si>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</si>
  <si>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</si>
  <si>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</si>
  <si>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</si>
  <si>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</si>
  <si>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</si>
  <si>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</si>
  <si>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</si>
  <si>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</si>
  <si>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Swvl Holdings Corp</t>
  </si>
  <si>
    <t>longName</t>
  </si>
  <si>
    <t>Swvl Holdings Corp.</t>
  </si>
  <si>
    <t>firstTradeDateEpochUtc</t>
  </si>
  <si>
    <t>timeZoneFullName</t>
  </si>
  <si>
    <t>America/New_York</t>
  </si>
  <si>
    <t>timeZoneShortName</t>
  </si>
  <si>
    <t>EST</t>
  </si>
  <si>
    <t>uuid</t>
  </si>
  <si>
    <t>c1660250-9630-3128-8a5e-836ad495d680</t>
  </si>
  <si>
    <t>messageBoardId</t>
  </si>
  <si>
    <t>finmb_1769578138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</si>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</sst>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wv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-40.52228317324098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5.3062016E7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1.318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-0.4604651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-35.0</v>
      </c>
      <c r="C2" s="1">
        <v>-29.0</v>
      </c>
      <c r="D2" s="1">
        <v>-141.0</v>
      </c>
      <c r="E2" s="1">
        <v>-116.0</v>
      </c>
      <c r="F2" s="1">
        <v>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25.0</v>
      </c>
      <c r="C3" s="1">
        <v>48.0</v>
      </c>
      <c r="D3" s="1">
        <v>72.0</v>
      </c>
      <c r="E3" s="1">
        <v>1.0</v>
      </c>
      <c r="F3" s="1">
        <v>49.0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1.0</v>
      </c>
      <c r="E4" s="1">
        <v>1.0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25.0</v>
      </c>
      <c r="C5" s="1">
        <v>48.0</v>
      </c>
      <c r="D5" s="1">
        <v>74.0</v>
      </c>
      <c r="E5" s="1">
        <v>2.0</v>
      </c>
      <c r="F5" s="1">
        <v>52.0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140.0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1.0</v>
      </c>
      <c r="F7" s="1">
        <v>22.0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10.0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46.0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43.0</v>
      </c>
      <c r="C10" s="1">
        <v>2.0</v>
      </c>
      <c r="D10" s="1">
        <v>33.0</v>
      </c>
      <c r="E10" s="1">
        <v>-36.0</v>
      </c>
      <c r="F10" s="1">
        <v>28.0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32.0</v>
      </c>
      <c r="C11" s="1">
        <v>72.0</v>
      </c>
      <c r="D11" s="1">
        <v>1.0</v>
      </c>
      <c r="E11" s="1">
        <v>1.0</v>
      </c>
      <c r="F11" s="1">
        <v>53.0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-22.0</v>
      </c>
      <c r="F12" s="1">
        <v>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-5.0</v>
      </c>
      <c r="C13" s="1">
        <v>-2.0</v>
      </c>
      <c r="D13" s="1">
        <v>41.0</v>
      </c>
      <c r="E13" s="1">
        <v>-126.0</v>
      </c>
      <c r="F13" s="1">
        <v>-19.0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-83.0</v>
      </c>
      <c r="C14" s="1">
        <v>-1.0</v>
      </c>
      <c r="D14" s="1">
        <v>-4.0</v>
      </c>
      <c r="E14" s="1">
        <v>-11.0</v>
      </c>
      <c r="F14" s="1">
        <v>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18.0</v>
      </c>
      <c r="C15" s="1">
        <v>-25.0</v>
      </c>
      <c r="D15" s="1">
        <v>8.0</v>
      </c>
      <c r="E15" s="1">
        <v>-3.0</v>
      </c>
      <c r="F15" s="1">
        <v>-6.0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45.0</v>
      </c>
      <c r="C16" s="1">
        <v>27.0</v>
      </c>
      <c r="D16" s="1">
        <v>-63.0</v>
      </c>
      <c r="E16" s="1">
        <v>79.0</v>
      </c>
      <c r="F16" s="1">
        <v>24.0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-16.0</v>
      </c>
      <c r="C17" s="1">
        <v>-9.0</v>
      </c>
      <c r="D17" s="1">
        <v>-83.0</v>
      </c>
      <c r="E17" s="1">
        <v>-2.0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-39.0</v>
      </c>
      <c r="C18" s="1">
        <v>-30.0</v>
      </c>
      <c r="D18" s="1">
        <v>-62.0</v>
      </c>
      <c r="E18" s="1">
        <v>-117.0</v>
      </c>
      <c r="F18" s="1">
        <v>-9.0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-38.0</v>
      </c>
      <c r="C19" s="1">
        <v>-21.0</v>
      </c>
      <c r="D19" s="1">
        <v>-31.0</v>
      </c>
      <c r="E19" s="1">
        <v>-81.0</v>
      </c>
      <c r="F19" s="1">
        <v>-1.0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-82.0</v>
      </c>
      <c r="E20" s="1">
        <v>-74.0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-1.0</v>
      </c>
      <c r="F22" s="1">
        <v>-25.0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-10.0</v>
      </c>
      <c r="E23" s="1">
        <v>-5.0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13.0</v>
      </c>
      <c r="F24" s="1">
        <v>66.0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-38.0</v>
      </c>
      <c r="C25" s="1">
        <v>-21.0</v>
      </c>
      <c r="D25" s="1">
        <v>-11.0</v>
      </c>
      <c r="E25" s="1">
        <v>-8.0</v>
      </c>
      <c r="F25" s="1">
        <v>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73.0</v>
      </c>
      <c r="E26" s="1">
        <v>26.0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73.0</v>
      </c>
      <c r="E27" s="1">
        <v>26.0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-19.0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-19.0</v>
      </c>
      <c r="C29" s="1">
        <v>-33.0</v>
      </c>
      <c r="D29" s="1">
        <v>-48.0</v>
      </c>
      <c r="E29" s="1">
        <v>-1.0</v>
      </c>
      <c r="F29" s="1">
        <v>-44.0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-19.0</v>
      </c>
      <c r="C30" s="1">
        <v>-33.0</v>
      </c>
      <c r="D30" s="1">
        <v>-48.0</v>
      </c>
      <c r="E30" s="1">
        <v>-1.0</v>
      </c>
      <c r="F30" s="1">
        <v>-44.0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100.0</v>
      </c>
      <c r="F31" s="1">
        <v>78.0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-50.0</v>
      </c>
      <c r="C32" s="1">
        <v>0.0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47.0</v>
      </c>
      <c r="C33" s="1">
        <v>26.0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-54.0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46.0</v>
      </c>
      <c r="C35" s="1">
        <v>26.0</v>
      </c>
      <c r="D35" s="1">
        <v>72.0</v>
      </c>
      <c r="E35" s="1">
        <v>125.0</v>
      </c>
      <c r="F35" s="1">
        <v>34.0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83.0</v>
      </c>
      <c r="C36" s="1">
        <v>-26.0</v>
      </c>
      <c r="D36" s="1">
        <v>-26.0</v>
      </c>
      <c r="E36" s="1">
        <v>-6.0</v>
      </c>
      <c r="F36" s="1">
        <v>19.0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6.0</v>
      </c>
      <c r="C37" s="1">
        <v>-4.0</v>
      </c>
      <c r="D37" s="1">
        <v>-81.0</v>
      </c>
      <c r="E37" s="1">
        <v>-6.0</v>
      </c>
      <c r="F37" s="1">
        <v>22.0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>
        <v>0.0</v>
      </c>
      <c r="E39" s="1">
        <v>54.0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-18.0</v>
      </c>
      <c r="D40" s="1">
        <v>21.0</v>
      </c>
      <c r="E40" s="1">
        <v>5.0</v>
      </c>
      <c r="F40" s="1">
        <v>-22.0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-18.0</v>
      </c>
      <c r="D41" s="1">
        <v>22.0</v>
      </c>
      <c r="E41" s="1">
        <v>5.0</v>
      </c>
      <c r="F41" s="1">
        <v>-22.0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1.0</v>
      </c>
      <c r="D42" s="1">
        <v>-51.0</v>
      </c>
      <c r="E42" s="1">
        <v>26.0</v>
      </c>
      <c r="F42" s="1">
        <v>20.0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-19.0</v>
      </c>
      <c r="C43" s="1">
        <v>-33.0</v>
      </c>
      <c r="D43" s="1">
        <v>72.0</v>
      </c>
      <c r="E43" s="1">
        <v>24.0</v>
      </c>
      <c r="F43" s="1">
        <v>-44.0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15.0</v>
      </c>
      <c r="C3" s="1">
        <v>10.0</v>
      </c>
      <c r="D3" s="1">
        <v>9.0</v>
      </c>
      <c r="E3" s="1">
        <v>1.0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0.0</v>
      </c>
      <c r="C4" s="1">
        <v>0.0</v>
      </c>
      <c r="D4" s="1">
        <v>10.0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15.0</v>
      </c>
      <c r="C5" s="1">
        <v>10.0</v>
      </c>
      <c r="D5" s="1">
        <v>19.0</v>
      </c>
      <c r="E5" s="1">
        <v>1.0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1.0</v>
      </c>
      <c r="C6" s="1">
        <v>2.0</v>
      </c>
      <c r="D6" s="1">
        <v>6.0</v>
      </c>
      <c r="E6" s="1">
        <v>12.0</v>
      </c>
      <c r="F6" s="1">
        <v>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9.0</v>
      </c>
      <c r="C7" s="1">
        <v>7.0</v>
      </c>
      <c r="D7" s="1">
        <v>41.0</v>
      </c>
      <c r="E7" s="1">
        <v>3.0</v>
      </c>
      <c r="F7" s="1">
        <v>94.0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1.0</v>
      </c>
      <c r="C8" s="1">
        <v>2.0</v>
      </c>
      <c r="D8" s="1">
        <v>6.0</v>
      </c>
      <c r="E8" s="1">
        <v>15.0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16.0</v>
      </c>
      <c r="C9" s="1">
        <v>20.0</v>
      </c>
      <c r="D9" s="1">
        <v>27.0</v>
      </c>
      <c r="E9" s="1">
        <v>1.0</v>
      </c>
      <c r="F9" s="1">
        <v>51.0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0.0</v>
      </c>
      <c r="C10" s="1">
        <v>5.0</v>
      </c>
      <c r="D10" s="1">
        <v>8.0</v>
      </c>
      <c r="E10" s="1">
        <v>6.0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17.0</v>
      </c>
      <c r="C11" s="1">
        <v>13.0</v>
      </c>
      <c r="D11" s="1">
        <v>34.0</v>
      </c>
      <c r="E11" s="1">
        <v>25.0</v>
      </c>
      <c r="F11" s="1">
        <v>10.0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1.0</v>
      </c>
      <c r="C12" s="1">
        <v>1.0</v>
      </c>
      <c r="D12" s="1">
        <v>5.0</v>
      </c>
      <c r="E12" s="1">
        <v>3.0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-2.0</v>
      </c>
      <c r="C13" s="1">
        <v>-15.0</v>
      </c>
      <c r="D13" s="1">
        <v>-33.0</v>
      </c>
      <c r="E13" s="1">
        <v>-98.0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1.0</v>
      </c>
      <c r="C14" s="1">
        <v>1.0</v>
      </c>
      <c r="D14" s="1">
        <v>4.0</v>
      </c>
      <c r="E14" s="1">
        <v>2.0</v>
      </c>
      <c r="F14" s="1">
        <v>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0.0</v>
      </c>
      <c r="C15" s="1">
        <v>0.0</v>
      </c>
      <c r="D15" s="1">
        <v>4.0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0.0</v>
      </c>
      <c r="C16" s="1">
        <v>0.0</v>
      </c>
      <c r="D16" s="1">
        <v>98.0</v>
      </c>
      <c r="E16" s="1">
        <v>10.0</v>
      </c>
      <c r="F16" s="1">
        <v>22.0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0.0</v>
      </c>
      <c r="C17" s="1">
        <v>0.0</v>
      </c>
      <c r="D17" s="1">
        <v>0.0</v>
      </c>
      <c r="E17" s="1">
        <v>55.0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6.0</v>
      </c>
      <c r="C18" s="1">
        <v>9.0</v>
      </c>
      <c r="D18" s="1">
        <v>14.0</v>
      </c>
      <c r="E18" s="1">
        <v>18.0</v>
      </c>
      <c r="F18" s="1">
        <v>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25.0</v>
      </c>
      <c r="C19" s="1">
        <v>24.0</v>
      </c>
      <c r="D19" s="1">
        <v>59.0</v>
      </c>
      <c r="E19" s="1">
        <v>57.0</v>
      </c>
      <c r="F19" s="1">
        <v>21.0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1.0</v>
      </c>
      <c r="C21" s="1">
        <v>1.0</v>
      </c>
      <c r="D21" s="1">
        <v>5.0</v>
      </c>
      <c r="E21" s="1">
        <v>29.0</v>
      </c>
      <c r="F21" s="1">
        <v>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1.0</v>
      </c>
      <c r="C22" s="1">
        <v>3.0</v>
      </c>
      <c r="D22" s="1">
        <v>9.0</v>
      </c>
      <c r="E22" s="1">
        <v>52.0</v>
      </c>
      <c r="F22" s="1">
        <v>49.0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0.0</v>
      </c>
      <c r="C23" s="1">
        <v>0.0</v>
      </c>
      <c r="D23" s="1">
        <v>75.0</v>
      </c>
      <c r="E23" s="1">
        <v>0.0</v>
      </c>
      <c r="F23" s="1">
        <v>13.0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0.0</v>
      </c>
      <c r="C24" s="1">
        <v>0.0</v>
      </c>
      <c r="D24" s="1">
        <v>6.0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37.0</v>
      </c>
      <c r="C25" s="1">
        <v>30.0</v>
      </c>
      <c r="D25" s="1">
        <v>1.0</v>
      </c>
      <c r="E25" s="1">
        <v>75.0</v>
      </c>
      <c r="F25" s="1">
        <v>64.0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1.0</v>
      </c>
      <c r="C26" s="1">
        <v>1.0</v>
      </c>
      <c r="D26" s="1">
        <v>67.0</v>
      </c>
      <c r="E26" s="1">
        <v>1.0</v>
      </c>
      <c r="F26" s="1">
        <v>62.0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2.0</v>
      </c>
      <c r="C27" s="1">
        <v>2.0</v>
      </c>
      <c r="D27" s="1">
        <v>53.0</v>
      </c>
      <c r="E27" s="1">
        <v>20.0</v>
      </c>
      <c r="F27" s="1">
        <v>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5.0</v>
      </c>
      <c r="C28" s="1">
        <v>5.0</v>
      </c>
      <c r="D28" s="1">
        <v>145.0</v>
      </c>
      <c r="E28" s="1">
        <v>51.0</v>
      </c>
      <c r="F28" s="1">
        <v>14.0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0.0</v>
      </c>
      <c r="C29" s="1">
        <v>0.0</v>
      </c>
      <c r="D29" s="1">
        <v>33.0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77.0</v>
      </c>
      <c r="C30" s="1">
        <v>62.0</v>
      </c>
      <c r="D30" s="1">
        <v>2.0</v>
      </c>
      <c r="E30" s="1">
        <v>1.0</v>
      </c>
      <c r="F30" s="1">
        <v>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0.0</v>
      </c>
      <c r="C31" s="1">
        <v>16.0</v>
      </c>
      <c r="D31" s="1">
        <v>81.0</v>
      </c>
      <c r="E31" s="1">
        <v>26.0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0.0</v>
      </c>
      <c r="C32" s="1">
        <v>0.0</v>
      </c>
      <c r="D32" s="1">
        <v>0.0</v>
      </c>
      <c r="E32" s="1">
        <v>1.0</v>
      </c>
      <c r="F32" s="1">
        <v>19.0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6.0</v>
      </c>
      <c r="C33" s="1">
        <v>6.0</v>
      </c>
      <c r="D33" s="1">
        <v>149.0</v>
      </c>
      <c r="E33" s="1">
        <v>54.0</v>
      </c>
      <c r="F33" s="1">
        <v>15.0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62.0</v>
      </c>
      <c r="C34" s="1">
        <v>88.0</v>
      </c>
      <c r="D34" s="1">
        <v>88.0</v>
      </c>
      <c r="E34" s="1">
        <v>1.0</v>
      </c>
      <c r="F34" s="1">
        <v>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0.0</v>
      </c>
      <c r="C35" s="1">
        <v>0.0</v>
      </c>
      <c r="D35" s="1">
        <v>0.0</v>
      </c>
      <c r="E35" s="1">
        <v>343.0</v>
      </c>
      <c r="F35" s="1">
        <v>347.0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-44.0</v>
      </c>
      <c r="C36" s="1">
        <v>-74.0</v>
      </c>
      <c r="D36" s="1">
        <v>-216.0</v>
      </c>
      <c r="E36" s="1">
        <v>-333.0</v>
      </c>
      <c r="F36" s="1">
        <v>-330.0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1.0</v>
      </c>
      <c r="C37" s="1">
        <v>4.0</v>
      </c>
      <c r="D37" s="1">
        <v>37.0</v>
      </c>
      <c r="E37" s="1">
        <v>-4.0</v>
      </c>
      <c r="F37" s="1">
        <v>-8.0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19.0</v>
      </c>
      <c r="C38" s="1">
        <v>18.0</v>
      </c>
      <c r="D38" s="1">
        <v>-89.0</v>
      </c>
      <c r="E38" s="1">
        <v>6.0</v>
      </c>
      <c r="F38" s="1">
        <v>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0.0</v>
      </c>
      <c r="C39" s="1">
        <v>0.0</v>
      </c>
      <c r="D39" s="1">
        <v>6.0</v>
      </c>
      <c r="E39" s="1">
        <v>-4.0</v>
      </c>
      <c r="F39" s="1">
        <v>-3.0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19.0</v>
      </c>
      <c r="C40" s="1">
        <v>18.0</v>
      </c>
      <c r="D40" s="1">
        <v>-89.0</v>
      </c>
      <c r="E40" s="1">
        <v>2.0</v>
      </c>
      <c r="F40" s="1">
        <v>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25.0</v>
      </c>
      <c r="C41" s="1">
        <v>24.0</v>
      </c>
      <c r="D41" s="1">
        <v>59.0</v>
      </c>
      <c r="E41" s="1">
        <v>57.0</v>
      </c>
      <c r="F41" s="1">
        <v>21.0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0.0</v>
      </c>
      <c r="C43" s="1">
        <v>1.0</v>
      </c>
      <c r="D43" s="1">
        <v>4.0</v>
      </c>
      <c r="E43" s="1">
        <v>5.0</v>
      </c>
      <c r="F43" s="1">
        <v>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0.0</v>
      </c>
      <c r="C44" s="1">
        <v>1.0</v>
      </c>
      <c r="D44" s="1">
        <v>4.0</v>
      </c>
      <c r="E44" s="1">
        <v>5.0</v>
      </c>
      <c r="F44" s="1">
        <v>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0.0</v>
      </c>
      <c r="C45" s="1">
        <v>0.0</v>
      </c>
      <c r="D45" s="1" t="s">
        <v>111</v>
      </c>
      <c r="E45" s="1" t="s">
        <v>112</v>
      </c>
      <c r="F45" s="1" t="s">
        <v>113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19.0</v>
      </c>
      <c r="C46" s="1">
        <v>18.0</v>
      </c>
      <c r="D46" s="1">
        <v>-95.0</v>
      </c>
      <c r="E46" s="1">
        <v>-3.0</v>
      </c>
      <c r="F46" s="1">
        <v>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0.0</v>
      </c>
      <c r="C47" s="1">
        <v>0.0</v>
      </c>
      <c r="D47" s="1" t="s">
        <v>116</v>
      </c>
      <c r="E47" s="1" t="s">
        <v>117</v>
      </c>
      <c r="F47" s="1" t="s">
        <v>118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1.0</v>
      </c>
      <c r="C48" s="1">
        <v>92.0</v>
      </c>
      <c r="D48" s="1">
        <v>79.0</v>
      </c>
      <c r="E48" s="1">
        <v>2.0</v>
      </c>
      <c r="F48" s="1">
        <v>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-14.0</v>
      </c>
      <c r="C49" s="1">
        <v>-9.0</v>
      </c>
      <c r="D49" s="1">
        <v>60.0</v>
      </c>
      <c r="E49" s="1">
        <v>80.0</v>
      </c>
      <c r="F49" s="1">
        <v>-1.0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1.0</v>
      </c>
      <c r="C50" s="1">
        <v>1.0</v>
      </c>
      <c r="D50" s="1">
        <v>5.0</v>
      </c>
      <c r="E50" s="1">
        <v>1.0</v>
      </c>
      <c r="F50" s="1">
        <v>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0.0</v>
      </c>
      <c r="C51" s="1">
        <v>0.0</v>
      </c>
      <c r="D51" s="1">
        <v>6.0</v>
      </c>
      <c r="E51" s="1">
        <v>-4.0</v>
      </c>
      <c r="F51" s="1">
        <v>-3.0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0.0</v>
      </c>
      <c r="C52" s="1">
        <v>3.0</v>
      </c>
      <c r="D52" s="1">
        <v>3.0</v>
      </c>
      <c r="E52" s="1">
        <v>3.0</v>
      </c>
      <c r="F52" s="1">
        <v>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31.0</v>
      </c>
      <c r="C53" s="1">
        <v>50.0</v>
      </c>
      <c r="D53" s="1">
        <v>77.0</v>
      </c>
      <c r="E53" s="1">
        <v>1.0</v>
      </c>
      <c r="F53" s="1">
        <v>97.0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0.0</v>
      </c>
      <c r="C54" s="1">
        <v>0.0</v>
      </c>
      <c r="D54" s="1">
        <v>606.0</v>
      </c>
      <c r="E54" s="1">
        <v>203.0</v>
      </c>
      <c r="F54" s="1">
        <v>312.0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>
        <v>34.0</v>
      </c>
      <c r="C55" s="1">
        <v>1.0</v>
      </c>
      <c r="D55" s="1">
        <v>2.0</v>
      </c>
      <c r="E55" s="1">
        <v>2.0</v>
      </c>
      <c r="F55" s="1">
        <v>2.0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1">
        <v>12.0</v>
      </c>
      <c r="C2" s="1">
        <v>17.0</v>
      </c>
      <c r="D2" s="1">
        <v>38.0</v>
      </c>
      <c r="E2" s="1">
        <v>51.0</v>
      </c>
      <c r="F2" s="1">
        <v>22.0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12.0</v>
      </c>
      <c r="C3" s="1">
        <v>17.0</v>
      </c>
      <c r="D3" s="1">
        <v>38.0</v>
      </c>
      <c r="E3" s="1">
        <v>51.0</v>
      </c>
      <c r="F3" s="1">
        <v>22.0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33.0</v>
      </c>
      <c r="C4" s="1">
        <v>26.0</v>
      </c>
      <c r="D4" s="1">
        <v>48.0</v>
      </c>
      <c r="E4" s="1">
        <v>48.0</v>
      </c>
      <c r="F4" s="1">
        <v>18.0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-21.0</v>
      </c>
      <c r="C5" s="1">
        <v>-9.0</v>
      </c>
      <c r="D5" s="1">
        <v>-10.0</v>
      </c>
      <c r="E5" s="1">
        <v>2.0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</v>
      </c>
      <c r="B6" s="1">
        <v>19.0</v>
      </c>
      <c r="C6" s="1">
        <v>23.0</v>
      </c>
      <c r="D6" s="1">
        <v>88.0</v>
      </c>
      <c r="E6" s="1">
        <v>84.0</v>
      </c>
      <c r="F6" s="1">
        <v>10.0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</v>
      </c>
      <c r="B7" s="1">
        <v>32.0</v>
      </c>
      <c r="C7" s="1">
        <v>72.0</v>
      </c>
      <c r="D7" s="1">
        <v>1.0</v>
      </c>
      <c r="E7" s="1">
        <v>11.0</v>
      </c>
      <c r="F7" s="1">
        <v>53.0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</v>
      </c>
      <c r="B8" s="1">
        <v>0.0</v>
      </c>
      <c r="C8" s="1">
        <v>0.0</v>
      </c>
      <c r="D8" s="1">
        <v>0.0</v>
      </c>
      <c r="E8" s="1">
        <v>-36.0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</v>
      </c>
      <c r="B9" s="1">
        <v>6.0</v>
      </c>
      <c r="C9" s="1">
        <v>24.0</v>
      </c>
      <c r="D9" s="1">
        <v>17.0</v>
      </c>
      <c r="E9" s="1">
        <v>-71.0</v>
      </c>
      <c r="F9" s="1">
        <v>-6.0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</v>
      </c>
      <c r="B10" s="1">
        <v>19.0</v>
      </c>
      <c r="C10" s="1">
        <v>24.0</v>
      </c>
      <c r="D10" s="1">
        <v>89.0</v>
      </c>
      <c r="E10" s="1">
        <v>58.0</v>
      </c>
      <c r="F10" s="1">
        <v>12.0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1">
        <v>-40.0</v>
      </c>
      <c r="C11" s="1">
        <v>-33.0</v>
      </c>
      <c r="D11" s="1">
        <v>-101.0</v>
      </c>
      <c r="E11" s="1">
        <v>-56.0</v>
      </c>
      <c r="F11" s="1">
        <v>-8.0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-7.0</v>
      </c>
      <c r="C12" s="1">
        <v>-8.0</v>
      </c>
      <c r="D12" s="1">
        <v>-1.0</v>
      </c>
      <c r="E12" s="1">
        <v>-75.0</v>
      </c>
      <c r="F12" s="1">
        <v>-12.0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35.0</v>
      </c>
      <c r="C13" s="1">
        <v>59.0</v>
      </c>
      <c r="D13" s="1">
        <v>18.0</v>
      </c>
      <c r="E13" s="1">
        <v>25.0</v>
      </c>
      <c r="F13" s="1">
        <v>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>
        <v>28.0</v>
      </c>
      <c r="C14" s="1">
        <v>50.0</v>
      </c>
      <c r="D14" s="1">
        <v>-1.0</v>
      </c>
      <c r="E14" s="1">
        <v>-50.0</v>
      </c>
      <c r="F14" s="1">
        <v>-3.0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</v>
      </c>
      <c r="B15" s="1">
        <v>0.0</v>
      </c>
      <c r="C15" s="1">
        <v>0.0</v>
      </c>
      <c r="D15" s="1">
        <v>-44.0</v>
      </c>
      <c r="E15" s="1">
        <v>63.0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-40.0</v>
      </c>
      <c r="C16" s="1">
        <v>-32.0</v>
      </c>
      <c r="D16" s="1">
        <v>-146.0</v>
      </c>
      <c r="E16" s="1">
        <v>6.0</v>
      </c>
      <c r="F16" s="1">
        <v>-6.0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</v>
      </c>
      <c r="B17" s="1">
        <v>0.0</v>
      </c>
      <c r="C17" s="1">
        <v>0.0</v>
      </c>
      <c r="D17" s="1">
        <v>0.0</v>
      </c>
      <c r="E17" s="1">
        <v>0.0</v>
      </c>
      <c r="F17" s="1">
        <v>-8.0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0.0</v>
      </c>
      <c r="C18" s="1">
        <v>0.0</v>
      </c>
      <c r="D18" s="1">
        <v>0.0</v>
      </c>
      <c r="E18" s="1">
        <v>-46.0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0.0</v>
      </c>
      <c r="C19" s="1">
        <v>0.0</v>
      </c>
      <c r="D19" s="1">
        <v>0.0</v>
      </c>
      <c r="E19" s="1">
        <v>-64.0</v>
      </c>
      <c r="F19" s="1">
        <v>18.0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>
        <v>-40.0</v>
      </c>
      <c r="C20" s="1">
        <v>-32.0</v>
      </c>
      <c r="D20" s="1">
        <v>-146.0</v>
      </c>
      <c r="E20" s="1">
        <v>-104.0</v>
      </c>
      <c r="F20" s="1">
        <v>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>
        <v>-5.0</v>
      </c>
      <c r="C21" s="1">
        <v>-3.0</v>
      </c>
      <c r="D21" s="1">
        <v>-4.0</v>
      </c>
      <c r="E21" s="1">
        <v>-3.0</v>
      </c>
      <c r="F21" s="1">
        <v>-4.0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</v>
      </c>
      <c r="B22" s="1">
        <v>-35.0</v>
      </c>
      <c r="C22" s="1">
        <v>-29.0</v>
      </c>
      <c r="D22" s="1">
        <v>-141.0</v>
      </c>
      <c r="E22" s="1">
        <v>-101.0</v>
      </c>
      <c r="F22" s="1">
        <v>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</v>
      </c>
      <c r="B23" s="1">
        <v>0.0</v>
      </c>
      <c r="C23" s="1">
        <v>0.0</v>
      </c>
      <c r="D23" s="1">
        <v>0.0</v>
      </c>
      <c r="E23" s="1">
        <v>-22.0</v>
      </c>
      <c r="F23" s="1">
        <v>-1.0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</v>
      </c>
      <c r="B24" s="1">
        <v>-35.0</v>
      </c>
      <c r="C24" s="1">
        <v>-29.0</v>
      </c>
      <c r="D24" s="1">
        <v>-141.0</v>
      </c>
      <c r="E24" s="1">
        <v>-124.0</v>
      </c>
      <c r="F24" s="1">
        <v>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</v>
      </c>
      <c r="B25" s="1">
        <v>0.0</v>
      </c>
      <c r="C25" s="1">
        <v>0.0</v>
      </c>
      <c r="D25" s="1">
        <v>7.0</v>
      </c>
      <c r="E25" s="1">
        <v>7.0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-35.0</v>
      </c>
      <c r="C26" s="1">
        <v>-29.0</v>
      </c>
      <c r="D26" s="1">
        <v>-141.0</v>
      </c>
      <c r="E26" s="1">
        <v>-116.0</v>
      </c>
      <c r="F26" s="1">
        <v>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>
        <v>-35.0</v>
      </c>
      <c r="C27" s="1">
        <v>-29.0</v>
      </c>
      <c r="D27" s="1">
        <v>-141.0</v>
      </c>
      <c r="E27" s="1">
        <v>-116.0</v>
      </c>
      <c r="F27" s="1">
        <v>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>
        <v>-35.0</v>
      </c>
      <c r="C28" s="1">
        <v>-29.0</v>
      </c>
      <c r="D28" s="1">
        <v>-141.0</v>
      </c>
      <c r="E28" s="1">
        <v>-93.0</v>
      </c>
      <c r="F28" s="1">
        <v>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>
        <v>0.0</v>
      </c>
      <c r="C30" s="1">
        <v>0.0</v>
      </c>
      <c r="D30" s="1">
        <v>0.0</v>
      </c>
      <c r="E30" s="1" t="s">
        <v>155</v>
      </c>
      <c r="F30" s="1" t="s">
        <v>156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0.0</v>
      </c>
      <c r="C31" s="1">
        <v>0.0</v>
      </c>
      <c r="D31" s="1">
        <v>0.0</v>
      </c>
      <c r="E31" s="1" t="s">
        <v>158</v>
      </c>
      <c r="F31" s="1" t="s">
        <v>159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>
        <v>0.0</v>
      </c>
      <c r="C32" s="1">
        <v>0.0</v>
      </c>
      <c r="D32" s="1">
        <v>0.0</v>
      </c>
      <c r="E32" s="1">
        <v>4.0</v>
      </c>
      <c r="F32" s="1">
        <v>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>
        <v>0.0</v>
      </c>
      <c r="C33" s="1">
        <v>0.0</v>
      </c>
      <c r="D33" s="1">
        <v>0.0</v>
      </c>
      <c r="E33" s="1" t="s">
        <v>162</v>
      </c>
      <c r="F33" s="1" t="s">
        <v>163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>
        <v>0.0</v>
      </c>
      <c r="C34" s="1">
        <v>0.0</v>
      </c>
      <c r="D34" s="1">
        <v>0.0</v>
      </c>
      <c r="E34" s="1" t="s">
        <v>165</v>
      </c>
      <c r="F34" s="1" t="s">
        <v>166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>
        <v>0.0</v>
      </c>
      <c r="C35" s="1">
        <v>0.0</v>
      </c>
      <c r="D35" s="1">
        <v>0.0</v>
      </c>
      <c r="E35" s="1">
        <v>4.0</v>
      </c>
      <c r="F35" s="1">
        <v>11.0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168</v>
      </c>
      <c r="B36" s="1">
        <v>0.0</v>
      </c>
      <c r="C36" s="1">
        <v>0.0</v>
      </c>
      <c r="D36" s="1">
        <v>0.0</v>
      </c>
      <c r="E36" s="1" t="s">
        <v>169</v>
      </c>
      <c r="F36" s="1" t="s">
        <v>170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1">
        <v>0.0</v>
      </c>
      <c r="C37" s="1">
        <v>0.0</v>
      </c>
      <c r="D37" s="1">
        <v>0.0</v>
      </c>
      <c r="E37" s="1" t="s">
        <v>169</v>
      </c>
      <c r="F37" s="1" t="s">
        <v>172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>
        <v>-40.0</v>
      </c>
      <c r="C39" s="1">
        <v>-33.0</v>
      </c>
      <c r="D39" s="1">
        <v>-100.0</v>
      </c>
      <c r="E39" s="1">
        <v>-54.0</v>
      </c>
      <c r="F39" s="1">
        <v>-8.0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-40.0</v>
      </c>
      <c r="C40" s="1">
        <v>-33.0</v>
      </c>
      <c r="D40" s="1">
        <v>-101.0</v>
      </c>
      <c r="E40" s="1">
        <v>-54.0</v>
      </c>
      <c r="F40" s="1">
        <v>-8.0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-40.0</v>
      </c>
      <c r="C41" s="1">
        <v>-33.0</v>
      </c>
      <c r="D41" s="1">
        <v>-101.0</v>
      </c>
      <c r="E41" s="1">
        <v>-56.0</v>
      </c>
      <c r="F41" s="1">
        <v>-8.0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-40.0</v>
      </c>
      <c r="C42" s="1">
        <v>-33.0</v>
      </c>
      <c r="D42" s="1">
        <v>-99.0</v>
      </c>
      <c r="E42" s="1">
        <v>-54.0</v>
      </c>
      <c r="F42" s="1">
        <v>-7.0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 t="s">
        <v>178</v>
      </c>
      <c r="C43" s="1" t="s">
        <v>179</v>
      </c>
      <c r="D43" s="1" t="s">
        <v>180</v>
      </c>
      <c r="E43" s="1" t="s">
        <v>181</v>
      </c>
      <c r="F43" s="1" t="s">
        <v>182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183</v>
      </c>
      <c r="B44" s="1">
        <v>-5.0</v>
      </c>
      <c r="C44" s="1">
        <v>-3.0</v>
      </c>
      <c r="D44" s="1">
        <v>-4.0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184</v>
      </c>
      <c r="B45" s="1">
        <v>-25.0</v>
      </c>
      <c r="C45" s="1">
        <v>-20.0</v>
      </c>
      <c r="D45" s="1">
        <v>-91.0</v>
      </c>
      <c r="E45" s="1">
        <v>11.0</v>
      </c>
      <c r="F45" s="1">
        <v>-4.0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185</v>
      </c>
      <c r="B46" s="1">
        <v>7.0</v>
      </c>
      <c r="C46" s="1">
        <v>8.0</v>
      </c>
      <c r="D46" s="1">
        <v>14.0</v>
      </c>
      <c r="E46" s="1">
        <v>34.0</v>
      </c>
      <c r="F46" s="1">
        <v>12.0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186</v>
      </c>
      <c r="B47" s="1">
        <v>0.0</v>
      </c>
      <c r="C47" s="1">
        <v>16.0</v>
      </c>
      <c r="D47" s="1">
        <v>65.0</v>
      </c>
      <c r="E47" s="1">
        <v>-18.0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188</v>
      </c>
      <c r="B49" s="1">
        <v>7.0</v>
      </c>
      <c r="C49" s="1">
        <v>3.0</v>
      </c>
      <c r="D49" s="1">
        <v>10.0</v>
      </c>
      <c r="E49" s="1">
        <v>10.0</v>
      </c>
      <c r="F49" s="1">
        <v>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189</v>
      </c>
      <c r="B50" s="1">
        <v>8.0</v>
      </c>
      <c r="C50" s="1">
        <v>4.0</v>
      </c>
      <c r="D50" s="1">
        <v>13.0</v>
      </c>
      <c r="E50" s="1">
        <v>18.0</v>
      </c>
      <c r="F50" s="1">
        <v>9.0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190</v>
      </c>
      <c r="B51" s="1">
        <v>10.0</v>
      </c>
      <c r="C51" s="1">
        <v>18.0</v>
      </c>
      <c r="D51" s="1">
        <v>74.0</v>
      </c>
      <c r="E51" s="1">
        <v>66.0</v>
      </c>
      <c r="F51" s="1">
        <v>10.0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191</v>
      </c>
      <c r="B52" s="1">
        <v>70.0</v>
      </c>
      <c r="C52" s="1">
        <v>1.0</v>
      </c>
      <c r="D52" s="1">
        <v>3.0</v>
      </c>
      <c r="E52" s="1">
        <v>9.0</v>
      </c>
      <c r="F52" s="1">
        <v>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192</v>
      </c>
      <c r="B53" s="1">
        <v>19.0</v>
      </c>
      <c r="C53" s="1">
        <v>13.0</v>
      </c>
      <c r="D53" s="1">
        <v>72.0</v>
      </c>
      <c r="E53" s="1">
        <v>16.0</v>
      </c>
      <c r="F53" s="1">
        <v>14.0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193</v>
      </c>
      <c r="B54" s="1">
        <v>0.0</v>
      </c>
      <c r="C54" s="1">
        <v>8.0</v>
      </c>
      <c r="D54" s="1">
        <v>22.0</v>
      </c>
      <c r="E54" s="1">
        <v>2.0</v>
      </c>
      <c r="F54" s="1">
        <v>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194</v>
      </c>
      <c r="B55" s="1">
        <v>0.0</v>
      </c>
      <c r="C55" s="1">
        <v>4.0</v>
      </c>
      <c r="D55" s="1">
        <v>50.0</v>
      </c>
      <c r="E55" s="1">
        <v>13.0</v>
      </c>
      <c r="F55" s="1">
        <v>7.0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195</v>
      </c>
      <c r="B56" s="1">
        <v>0.0</v>
      </c>
      <c r="C56" s="1">
        <v>0.0</v>
      </c>
      <c r="D56" s="1">
        <v>33.0</v>
      </c>
      <c r="E56" s="1">
        <v>-36.0</v>
      </c>
      <c r="F56" s="1">
        <v>1.0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196</v>
      </c>
      <c r="B57" s="1">
        <v>43.0</v>
      </c>
      <c r="C57" s="1">
        <v>2.0</v>
      </c>
      <c r="D57" s="1">
        <v>0.0</v>
      </c>
      <c r="E57" s="1">
        <v>-36.0</v>
      </c>
      <c r="F57" s="1">
        <v>1.0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197</v>
      </c>
      <c r="B58" s="1">
        <v>43.0</v>
      </c>
      <c r="C58" s="1">
        <v>2.0</v>
      </c>
      <c r="D58" s="1">
        <v>33.0</v>
      </c>
      <c r="E58" s="1">
        <v>-72.0</v>
      </c>
      <c r="F58" s="1">
        <v>3.0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199</v>
      </c>
      <c r="B3" s="1">
        <v>0.0</v>
      </c>
      <c r="C3" s="1" t="s">
        <v>200</v>
      </c>
      <c r="D3" s="1" t="s">
        <v>201</v>
      </c>
      <c r="E3" s="1" t="s">
        <v>202</v>
      </c>
      <c r="F3" s="1" t="s">
        <v>203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204</v>
      </c>
      <c r="B4" s="1">
        <v>0.0</v>
      </c>
      <c r="C4" s="1" t="s">
        <v>205</v>
      </c>
      <c r="D4" s="1">
        <v>0.0</v>
      </c>
      <c r="E4" s="1">
        <v>0.0</v>
      </c>
      <c r="F4" s="1" t="s">
        <v>206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207</v>
      </c>
      <c r="B5" s="1">
        <v>0.0</v>
      </c>
      <c r="C5" s="1" t="s">
        <v>208</v>
      </c>
      <c r="D5" s="1" t="s">
        <v>209</v>
      </c>
      <c r="E5" s="1" t="s">
        <v>210</v>
      </c>
      <c r="F5" s="1" t="s">
        <v>211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212</v>
      </c>
      <c r="B6" s="1">
        <v>0.0</v>
      </c>
      <c r="C6" s="1" t="s">
        <v>208</v>
      </c>
      <c r="D6" s="1" t="s">
        <v>213</v>
      </c>
      <c r="E6" s="1" t="s">
        <v>214</v>
      </c>
      <c r="F6" s="1" t="s">
        <v>215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217</v>
      </c>
      <c r="B8" s="1" t="s">
        <v>218</v>
      </c>
      <c r="C8" s="1" t="s">
        <v>219</v>
      </c>
      <c r="D8" s="1" t="s">
        <v>220</v>
      </c>
      <c r="E8" s="1" t="s">
        <v>221</v>
      </c>
      <c r="F8" s="1" t="s">
        <v>222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 t="s">
        <v>224</v>
      </c>
      <c r="C9" s="1" t="s">
        <v>225</v>
      </c>
      <c r="D9" s="1" t="s">
        <v>226</v>
      </c>
      <c r="E9" s="1" t="s">
        <v>227</v>
      </c>
      <c r="F9" s="1" t="s">
        <v>228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229</v>
      </c>
      <c r="B10" s="1" t="s">
        <v>230</v>
      </c>
      <c r="C10" s="1" t="s">
        <v>231</v>
      </c>
      <c r="D10" s="1" t="s">
        <v>232</v>
      </c>
      <c r="E10" s="1" t="s">
        <v>233</v>
      </c>
      <c r="F10" s="1" t="s">
        <v>234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235</v>
      </c>
      <c r="B11" s="1" t="s">
        <v>236</v>
      </c>
      <c r="C11" s="1" t="s">
        <v>237</v>
      </c>
      <c r="D11" s="1" t="s">
        <v>238</v>
      </c>
      <c r="E11" s="1" t="s">
        <v>239</v>
      </c>
      <c r="F11" s="1" t="s">
        <v>240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241</v>
      </c>
      <c r="B12" s="1" t="s">
        <v>236</v>
      </c>
      <c r="C12" s="1" t="s">
        <v>237</v>
      </c>
      <c r="D12" s="1" t="s">
        <v>242</v>
      </c>
      <c r="E12" s="1" t="s">
        <v>243</v>
      </c>
      <c r="F12" s="1" t="s">
        <v>244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245</v>
      </c>
      <c r="B13" s="1" t="s">
        <v>246</v>
      </c>
      <c r="C13" s="1" t="s">
        <v>247</v>
      </c>
      <c r="D13" s="1" t="s">
        <v>248</v>
      </c>
      <c r="E13" s="1" t="s">
        <v>249</v>
      </c>
      <c r="F13" s="1" t="s">
        <v>250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251</v>
      </c>
      <c r="B14" s="1" t="s">
        <v>246</v>
      </c>
      <c r="C14" s="1" t="s">
        <v>247</v>
      </c>
      <c r="D14" s="1" t="s">
        <v>252</v>
      </c>
      <c r="E14" s="1" t="s">
        <v>253</v>
      </c>
      <c r="F14" s="1" t="s">
        <v>254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255</v>
      </c>
      <c r="B15" s="1" t="s">
        <v>246</v>
      </c>
      <c r="C15" s="1" t="s">
        <v>247</v>
      </c>
      <c r="D15" s="1" t="s">
        <v>252</v>
      </c>
      <c r="E15" s="1" t="s">
        <v>256</v>
      </c>
      <c r="F15" s="1" t="s">
        <v>250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257</v>
      </c>
      <c r="B16" s="1" t="s">
        <v>258</v>
      </c>
      <c r="C16" s="1" t="s">
        <v>259</v>
      </c>
      <c r="D16" s="1" t="s">
        <v>260</v>
      </c>
      <c r="E16" s="1" t="s">
        <v>261</v>
      </c>
      <c r="F16" s="1" t="s">
        <v>262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263</v>
      </c>
      <c r="B17" s="1">
        <v>0.0</v>
      </c>
      <c r="C17" s="1" t="s">
        <v>264</v>
      </c>
      <c r="D17" s="1" t="s">
        <v>265</v>
      </c>
      <c r="E17" s="1" t="s">
        <v>266</v>
      </c>
      <c r="F17" s="1" t="s">
        <v>267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268</v>
      </c>
      <c r="B18" s="1">
        <v>0.0</v>
      </c>
      <c r="C18" s="1" t="s">
        <v>269</v>
      </c>
      <c r="D18" s="1" t="s">
        <v>270</v>
      </c>
      <c r="E18" s="1" t="s">
        <v>271</v>
      </c>
      <c r="F18" s="1" t="s">
        <v>272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273</v>
      </c>
      <c r="B20" s="1">
        <v>0.0</v>
      </c>
      <c r="C20" s="1" t="s">
        <v>274</v>
      </c>
      <c r="D20" s="1" t="s">
        <v>275</v>
      </c>
      <c r="E20" s="1" t="s">
        <v>276</v>
      </c>
      <c r="F20" s="1" t="s">
        <v>277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278</v>
      </c>
      <c r="B21" s="1">
        <v>0.0</v>
      </c>
      <c r="C21" s="1" t="s">
        <v>279</v>
      </c>
      <c r="D21" s="1" t="s">
        <v>280</v>
      </c>
      <c r="E21" s="1" t="s">
        <v>281</v>
      </c>
      <c r="F21" s="1" t="s">
        <v>282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283</v>
      </c>
      <c r="B22" s="1">
        <v>0.0</v>
      </c>
      <c r="C22" s="1" t="s">
        <v>284</v>
      </c>
      <c r="D22" s="1" t="s">
        <v>285</v>
      </c>
      <c r="E22" s="1" t="s">
        <v>286</v>
      </c>
      <c r="F22" s="1" t="s">
        <v>287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289</v>
      </c>
      <c r="B24" s="1" t="s">
        <v>290</v>
      </c>
      <c r="C24" s="1" t="s">
        <v>291</v>
      </c>
      <c r="D24" s="1" t="s">
        <v>292</v>
      </c>
      <c r="E24" s="1" t="s">
        <v>293</v>
      </c>
      <c r="F24" s="1" t="s">
        <v>294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295</v>
      </c>
      <c r="B25" s="1" t="s">
        <v>296</v>
      </c>
      <c r="C25" s="1" t="s">
        <v>297</v>
      </c>
      <c r="D25" s="1" t="s">
        <v>298</v>
      </c>
      <c r="E25" s="1" t="s">
        <v>299</v>
      </c>
      <c r="F25" s="1" t="s">
        <v>300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301</v>
      </c>
      <c r="B26" s="1" t="s">
        <v>302</v>
      </c>
      <c r="C26" s="1" t="s">
        <v>303</v>
      </c>
      <c r="D26" s="1" t="s">
        <v>304</v>
      </c>
      <c r="E26" s="1" t="s">
        <v>305</v>
      </c>
      <c r="F26" s="1" t="s">
        <v>306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307</v>
      </c>
      <c r="B27" s="1">
        <v>0.0</v>
      </c>
      <c r="C27" s="1" t="s">
        <v>308</v>
      </c>
      <c r="D27" s="1" t="s">
        <v>309</v>
      </c>
      <c r="E27" s="1" t="s">
        <v>310</v>
      </c>
      <c r="F27" s="1" t="s">
        <v>311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312</v>
      </c>
      <c r="B28" s="1">
        <v>0.0</v>
      </c>
      <c r="C28" s="1" t="s">
        <v>313</v>
      </c>
      <c r="D28" s="1" t="s">
        <v>314</v>
      </c>
      <c r="E28" s="1" t="s">
        <v>315</v>
      </c>
      <c r="F28" s="1" t="s">
        <v>316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318</v>
      </c>
      <c r="B30" s="1" t="s">
        <v>319</v>
      </c>
      <c r="C30" s="1" t="s">
        <v>320</v>
      </c>
      <c r="D30" s="1" t="s">
        <v>321</v>
      </c>
      <c r="E30" s="1" t="s">
        <v>322</v>
      </c>
      <c r="F30" s="1" t="s">
        <v>323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324</v>
      </c>
      <c r="B31" s="1" t="s">
        <v>325</v>
      </c>
      <c r="C31" s="1" t="s">
        <v>326</v>
      </c>
      <c r="D31" s="1" t="s">
        <v>327</v>
      </c>
      <c r="E31" s="1" t="s">
        <v>328</v>
      </c>
      <c r="F31" s="1" t="s">
        <v>329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330</v>
      </c>
      <c r="B32" s="1" t="s">
        <v>331</v>
      </c>
      <c r="C32" s="1" t="s">
        <v>332</v>
      </c>
      <c r="D32" s="1" t="s">
        <v>333</v>
      </c>
      <c r="E32" s="1" t="s">
        <v>334</v>
      </c>
      <c r="F32" s="1" t="s">
        <v>335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336</v>
      </c>
      <c r="B33" s="1" t="s">
        <v>337</v>
      </c>
      <c r="C33" s="1" t="s">
        <v>338</v>
      </c>
      <c r="D33" s="1" t="s">
        <v>339</v>
      </c>
      <c r="E33" s="1" t="s">
        <v>340</v>
      </c>
      <c r="F33" s="1" t="s">
        <v>341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342</v>
      </c>
      <c r="B34" s="1" t="s">
        <v>343</v>
      </c>
      <c r="C34" s="1" t="s">
        <v>344</v>
      </c>
      <c r="D34" s="1" t="s">
        <v>345</v>
      </c>
      <c r="E34" s="1" t="s">
        <v>346</v>
      </c>
      <c r="F34" s="1" t="s">
        <v>347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348</v>
      </c>
      <c r="B35" s="1" t="s">
        <v>349</v>
      </c>
      <c r="C35" s="1" t="s">
        <v>350</v>
      </c>
      <c r="D35" s="1" t="s">
        <v>351</v>
      </c>
      <c r="E35" s="1" t="s">
        <v>352</v>
      </c>
      <c r="F35" s="1" t="s">
        <v>353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354</v>
      </c>
      <c r="B36" s="1" t="s">
        <v>355</v>
      </c>
      <c r="C36" s="1" t="s">
        <v>356</v>
      </c>
      <c r="D36" s="1" t="s">
        <v>357</v>
      </c>
      <c r="E36" s="1" t="s">
        <v>358</v>
      </c>
      <c r="F36" s="1" t="s">
        <v>359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360</v>
      </c>
      <c r="B37" s="1" t="s">
        <v>361</v>
      </c>
      <c r="C37" s="1" t="s">
        <v>362</v>
      </c>
      <c r="D37" s="1" t="s">
        <v>363</v>
      </c>
      <c r="E37" s="1" t="s">
        <v>364</v>
      </c>
      <c r="F37" s="1" t="s">
        <v>365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366</v>
      </c>
      <c r="B38" s="1" t="s">
        <v>367</v>
      </c>
      <c r="C38" s="1" t="s">
        <v>367</v>
      </c>
      <c r="D38" s="1" t="s">
        <v>368</v>
      </c>
      <c r="E38" s="1" t="s">
        <v>369</v>
      </c>
      <c r="F38" s="1" t="s">
        <v>370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371</v>
      </c>
      <c r="B39" s="1" t="s">
        <v>372</v>
      </c>
      <c r="C39" s="1" t="s">
        <v>373</v>
      </c>
      <c r="D39" s="1" t="s">
        <v>374</v>
      </c>
      <c r="E39" s="1" t="s">
        <v>375</v>
      </c>
      <c r="F39" s="1" t="s">
        <v>376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377</v>
      </c>
      <c r="B40" s="1" t="s">
        <v>367</v>
      </c>
      <c r="C40" s="1" t="s">
        <v>367</v>
      </c>
      <c r="D40" s="1" t="s">
        <v>368</v>
      </c>
      <c r="E40" s="1" t="s">
        <v>369</v>
      </c>
      <c r="F40" s="1" t="s">
        <v>370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378</v>
      </c>
      <c r="B41" s="1" t="s">
        <v>372</v>
      </c>
      <c r="C41" s="1" t="s">
        <v>379</v>
      </c>
      <c r="D41" s="1" t="s">
        <v>374</v>
      </c>
      <c r="E41" s="1" t="s">
        <v>380</v>
      </c>
      <c r="F41" s="1" t="s">
        <v>376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382</v>
      </c>
      <c r="B43" s="1">
        <v>0.0</v>
      </c>
      <c r="C43" s="1" t="s">
        <v>383</v>
      </c>
      <c r="D43" s="1" t="s">
        <v>384</v>
      </c>
      <c r="E43" s="1" t="s">
        <v>385</v>
      </c>
      <c r="F43" s="1" t="s">
        <v>386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387</v>
      </c>
      <c r="B44" s="1">
        <v>0.0</v>
      </c>
      <c r="C44" s="1" t="s">
        <v>388</v>
      </c>
      <c r="D44" s="1" t="s">
        <v>389</v>
      </c>
      <c r="E44" s="1" t="s">
        <v>390</v>
      </c>
      <c r="F44" s="1" t="s">
        <v>391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392</v>
      </c>
      <c r="B45" s="1">
        <v>0.0</v>
      </c>
      <c r="C45" s="1" t="s">
        <v>393</v>
      </c>
      <c r="D45" s="1" t="s">
        <v>394</v>
      </c>
      <c r="E45" s="1" t="s">
        <v>395</v>
      </c>
      <c r="F45" s="1" t="s">
        <v>396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397</v>
      </c>
      <c r="B46" s="1">
        <v>0.0</v>
      </c>
      <c r="C46" s="1" t="s">
        <v>398</v>
      </c>
      <c r="D46" s="1" t="s">
        <v>399</v>
      </c>
      <c r="E46" s="1" t="s">
        <v>400</v>
      </c>
      <c r="F46" s="1" t="s">
        <v>401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402</v>
      </c>
      <c r="B47" s="1">
        <v>0.0</v>
      </c>
      <c r="C47" s="1" t="s">
        <v>398</v>
      </c>
      <c r="D47" s="1" t="s">
        <v>403</v>
      </c>
      <c r="E47" s="1" t="s">
        <v>404</v>
      </c>
      <c r="F47" s="1" t="s">
        <v>405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406</v>
      </c>
      <c r="B48" s="1">
        <v>0.0</v>
      </c>
      <c r="C48" s="1" t="s">
        <v>407</v>
      </c>
      <c r="D48" s="1" t="s">
        <v>408</v>
      </c>
      <c r="E48" s="1" t="s">
        <v>409</v>
      </c>
      <c r="F48" s="1" t="s">
        <v>410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411</v>
      </c>
      <c r="B49" s="1">
        <v>0.0</v>
      </c>
      <c r="C49" s="1" t="s">
        <v>407</v>
      </c>
      <c r="D49" s="1" t="s">
        <v>412</v>
      </c>
      <c r="E49" s="1" t="s">
        <v>413</v>
      </c>
      <c r="F49" s="1" t="s">
        <v>414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415</v>
      </c>
      <c r="B50" s="1">
        <v>0.0</v>
      </c>
      <c r="C50" s="1" t="s">
        <v>416</v>
      </c>
      <c r="D50" s="1" t="s">
        <v>417</v>
      </c>
      <c r="E50" s="1" t="s">
        <v>418</v>
      </c>
      <c r="F50" s="1" t="s">
        <v>419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420</v>
      </c>
      <c r="B51" s="1">
        <v>0.0</v>
      </c>
      <c r="C51" s="1">
        <v>0.0</v>
      </c>
      <c r="D51" s="1">
        <v>0.0</v>
      </c>
      <c r="E51" s="1" t="s">
        <v>421</v>
      </c>
      <c r="F51" s="1" t="s">
        <v>422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423</v>
      </c>
      <c r="B52" s="1">
        <v>0.0</v>
      </c>
      <c r="C52" s="1" t="s">
        <v>424</v>
      </c>
      <c r="D52" s="1" t="s">
        <v>425</v>
      </c>
      <c r="E52" s="1" t="s">
        <v>426</v>
      </c>
      <c r="F52" s="1" t="s">
        <v>427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428</v>
      </c>
      <c r="B53" s="1">
        <v>0.0</v>
      </c>
      <c r="C53" s="1" t="s">
        <v>429</v>
      </c>
      <c r="D53" s="1" t="s">
        <v>430</v>
      </c>
      <c r="E53" s="1" t="s">
        <v>431</v>
      </c>
      <c r="F53" s="1" t="s">
        <v>432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433</v>
      </c>
      <c r="B54" s="1">
        <v>0.0</v>
      </c>
      <c r="C54" s="1" t="s">
        <v>434</v>
      </c>
      <c r="D54" s="1" t="s">
        <v>435</v>
      </c>
      <c r="E54" s="1" t="s">
        <v>436</v>
      </c>
      <c r="F54" s="1" t="s">
        <v>437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438</v>
      </c>
      <c r="B55" s="1">
        <v>0.0</v>
      </c>
      <c r="C55" s="1" t="s">
        <v>439</v>
      </c>
      <c r="D55" s="1" t="s">
        <v>440</v>
      </c>
      <c r="E55" s="1" t="s">
        <v>441</v>
      </c>
      <c r="F55" s="1" t="s">
        <v>442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443</v>
      </c>
      <c r="B56" s="1">
        <v>0.0</v>
      </c>
      <c r="C56" s="1" t="s">
        <v>439</v>
      </c>
      <c r="D56" s="1" t="s">
        <v>444</v>
      </c>
      <c r="E56" s="1" t="s">
        <v>445</v>
      </c>
      <c r="F56" s="1" t="s">
        <v>446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447</v>
      </c>
      <c r="B57" s="1">
        <v>0.0</v>
      </c>
      <c r="C57" s="1" t="s">
        <v>448</v>
      </c>
      <c r="D57" s="1" t="s">
        <v>449</v>
      </c>
      <c r="E57" s="1" t="s">
        <v>450</v>
      </c>
      <c r="F57" s="1" t="s">
        <v>451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452</v>
      </c>
      <c r="B58" s="1">
        <v>0.0</v>
      </c>
      <c r="C58" s="1" t="s">
        <v>453</v>
      </c>
      <c r="D58" s="1">
        <v>50.0</v>
      </c>
      <c r="E58" s="1" t="s">
        <v>454</v>
      </c>
      <c r="F58" s="1" t="s">
        <v>455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456</v>
      </c>
      <c r="B59" s="1">
        <v>0.0</v>
      </c>
      <c r="C59" s="1">
        <v>0.0</v>
      </c>
      <c r="D59" s="1" t="s">
        <v>457</v>
      </c>
      <c r="E59" s="1" t="s">
        <v>458</v>
      </c>
      <c r="F59" s="1" t="s">
        <v>459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460</v>
      </c>
      <c r="B60" s="1">
        <v>0.0</v>
      </c>
      <c r="C60" s="1">
        <v>0.0</v>
      </c>
      <c r="D60" s="1" t="s">
        <v>461</v>
      </c>
      <c r="E60" s="1" t="s">
        <v>462</v>
      </c>
      <c r="F60" s="1" t="s">
        <v>463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465</v>
      </c>
      <c r="B62" s="1">
        <v>0.0</v>
      </c>
      <c r="C62" s="1">
        <v>0.0</v>
      </c>
      <c r="D62" s="1" t="s">
        <v>466</v>
      </c>
      <c r="E62" s="1" t="s">
        <v>467</v>
      </c>
      <c r="F62" s="1" t="s">
        <v>468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469</v>
      </c>
      <c r="B63" s="1">
        <v>0.0</v>
      </c>
      <c r="C63" s="1">
        <v>0.0</v>
      </c>
      <c r="D63" s="1" t="s">
        <v>470</v>
      </c>
      <c r="E63" s="1" t="s">
        <v>471</v>
      </c>
      <c r="F63" s="1" t="s">
        <v>472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473</v>
      </c>
      <c r="B64" s="1">
        <v>0.0</v>
      </c>
      <c r="C64" s="1">
        <v>0.0</v>
      </c>
      <c r="D64" s="1" t="s">
        <v>474</v>
      </c>
      <c r="E64" s="1">
        <v>49.0</v>
      </c>
      <c r="F64" s="1" t="s">
        <v>475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476</v>
      </c>
      <c r="B65" s="1">
        <v>0.0</v>
      </c>
      <c r="C65" s="1">
        <v>0.0</v>
      </c>
      <c r="D65" s="1" t="s">
        <v>477</v>
      </c>
      <c r="E65" s="1" t="s">
        <v>478</v>
      </c>
      <c r="F65" s="1" t="s">
        <v>479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480</v>
      </c>
      <c r="B66" s="1">
        <v>0.0</v>
      </c>
      <c r="C66" s="1">
        <v>0.0</v>
      </c>
      <c r="D66" s="1" t="s">
        <v>481</v>
      </c>
      <c r="E66" s="1" t="s">
        <v>482</v>
      </c>
      <c r="F66" s="1" t="s">
        <v>483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484</v>
      </c>
      <c r="B67" s="1">
        <v>0.0</v>
      </c>
      <c r="C67" s="1">
        <v>0.0</v>
      </c>
      <c r="D67" s="1" t="s">
        <v>485</v>
      </c>
      <c r="E67" s="1" t="s">
        <v>486</v>
      </c>
      <c r="F67" s="1" t="s">
        <v>487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488</v>
      </c>
      <c r="B68" s="1">
        <v>0.0</v>
      </c>
      <c r="C68" s="1">
        <v>0.0</v>
      </c>
      <c r="D68" s="1" t="s">
        <v>489</v>
      </c>
      <c r="E68" s="1" t="s">
        <v>490</v>
      </c>
      <c r="F68" s="1" t="s">
        <v>491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492</v>
      </c>
      <c r="B69" s="1">
        <v>0.0</v>
      </c>
      <c r="C69" s="1">
        <v>0.0</v>
      </c>
      <c r="D69" s="1" t="s">
        <v>493</v>
      </c>
      <c r="E69" s="1" t="s">
        <v>494</v>
      </c>
      <c r="F69" s="1" t="s">
        <v>495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496</v>
      </c>
      <c r="B70" s="1">
        <v>0.0</v>
      </c>
      <c r="C70" s="1">
        <v>0.0</v>
      </c>
      <c r="D70" s="1">
        <v>0.0</v>
      </c>
      <c r="E70" s="1" t="s">
        <v>497</v>
      </c>
      <c r="F70" s="1" t="s">
        <v>498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499</v>
      </c>
      <c r="B71" s="1">
        <v>0.0</v>
      </c>
      <c r="C71" s="1">
        <v>0.0</v>
      </c>
      <c r="D71" s="1" t="s">
        <v>500</v>
      </c>
      <c r="E71" s="1" t="s">
        <v>501</v>
      </c>
      <c r="F71" s="1" t="s">
        <v>502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503</v>
      </c>
      <c r="B72" s="1">
        <v>0.0</v>
      </c>
      <c r="C72" s="1">
        <v>0.0</v>
      </c>
      <c r="D72" s="1" t="s">
        <v>504</v>
      </c>
      <c r="E72" s="1" t="s">
        <v>505</v>
      </c>
      <c r="F72" s="1" t="s">
        <v>506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507</v>
      </c>
      <c r="B73" s="1">
        <v>0.0</v>
      </c>
      <c r="C73" s="1">
        <v>0.0</v>
      </c>
      <c r="D73" s="1" t="s">
        <v>508</v>
      </c>
      <c r="E73" s="1" t="s">
        <v>509</v>
      </c>
      <c r="F73" s="1" t="s">
        <v>510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511</v>
      </c>
      <c r="B74" s="1">
        <v>0.0</v>
      </c>
      <c r="C74" s="1">
        <v>0.0</v>
      </c>
      <c r="D74" s="1" t="s">
        <v>512</v>
      </c>
      <c r="E74" s="1" t="s">
        <v>513</v>
      </c>
      <c r="F74" s="1" t="s">
        <v>514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515</v>
      </c>
      <c r="B75" s="1">
        <v>0.0</v>
      </c>
      <c r="C75" s="1">
        <v>0.0</v>
      </c>
      <c r="D75" s="1" t="s">
        <v>516</v>
      </c>
      <c r="E75" s="1" t="s">
        <v>517</v>
      </c>
      <c r="F75" s="1" t="s">
        <v>518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519</v>
      </c>
      <c r="B76" s="1">
        <v>0.0</v>
      </c>
      <c r="C76" s="1">
        <v>0.0</v>
      </c>
      <c r="D76" s="1" t="s">
        <v>520</v>
      </c>
      <c r="E76" s="1" t="s">
        <v>521</v>
      </c>
      <c r="F76" s="1" t="s">
        <v>522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523</v>
      </c>
      <c r="B77" s="1">
        <v>0.0</v>
      </c>
      <c r="C77" s="1">
        <v>0.0</v>
      </c>
      <c r="D77" s="1" t="s">
        <v>524</v>
      </c>
      <c r="E77" s="1" t="s">
        <v>525</v>
      </c>
      <c r="F77" s="1" t="s">
        <v>526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527</v>
      </c>
      <c r="B78" s="1">
        <v>0.0</v>
      </c>
      <c r="C78" s="1">
        <v>0.0</v>
      </c>
      <c r="D78" s="1">
        <v>0.0</v>
      </c>
      <c r="E78" s="1" t="s">
        <v>528</v>
      </c>
      <c r="F78" s="1" t="s">
        <v>529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530</v>
      </c>
      <c r="B79" s="1">
        <v>0.0</v>
      </c>
      <c r="C79" s="1">
        <v>0.0</v>
      </c>
      <c r="D79" s="1">
        <v>0.0</v>
      </c>
      <c r="E79" s="1" t="s">
        <v>531</v>
      </c>
      <c r="F79" s="1" t="s">
        <v>532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534</v>
      </c>
      <c r="B81" s="1">
        <v>0.0</v>
      </c>
      <c r="C81" s="1">
        <v>0.0</v>
      </c>
      <c r="D81" s="1">
        <v>0.0</v>
      </c>
      <c r="E81" s="1" t="s">
        <v>535</v>
      </c>
      <c r="F81" s="1" t="s">
        <v>536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537</v>
      </c>
      <c r="B82" s="1">
        <v>0.0</v>
      </c>
      <c r="C82" s="1">
        <v>0.0</v>
      </c>
      <c r="D82" s="1">
        <v>0.0</v>
      </c>
      <c r="E82" s="1" t="s">
        <v>538</v>
      </c>
      <c r="F82" s="1" t="s">
        <v>368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539</v>
      </c>
      <c r="B83" s="1">
        <v>0.0</v>
      </c>
      <c r="C83" s="1">
        <v>0.0</v>
      </c>
      <c r="D83" s="1">
        <v>0.0</v>
      </c>
      <c r="E83" s="1" t="s">
        <v>540</v>
      </c>
      <c r="F83" s="1" t="s">
        <v>541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542</v>
      </c>
      <c r="B84" s="1">
        <v>0.0</v>
      </c>
      <c r="C84" s="1">
        <v>0.0</v>
      </c>
      <c r="D84" s="1">
        <v>0.0</v>
      </c>
      <c r="E84" s="1" t="s">
        <v>543</v>
      </c>
      <c r="F84" s="1" t="s">
        <v>544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545</v>
      </c>
      <c r="B85" s="1">
        <v>0.0</v>
      </c>
      <c r="C85" s="1">
        <v>0.0</v>
      </c>
      <c r="D85" s="1">
        <v>0.0</v>
      </c>
      <c r="E85" s="1" t="s">
        <v>546</v>
      </c>
      <c r="F85" s="1" t="s">
        <v>547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548</v>
      </c>
      <c r="B86" s="1">
        <v>0.0</v>
      </c>
      <c r="C86" s="1">
        <v>0.0</v>
      </c>
      <c r="D86" s="1">
        <v>0.0</v>
      </c>
      <c r="E86" s="1">
        <v>42.0</v>
      </c>
      <c r="F86" s="1" t="s">
        <v>549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550</v>
      </c>
      <c r="B87" s="1">
        <v>0.0</v>
      </c>
      <c r="C87" s="1">
        <v>0.0</v>
      </c>
      <c r="D87" s="1">
        <v>0.0</v>
      </c>
      <c r="E87" s="1" t="s">
        <v>551</v>
      </c>
      <c r="F87" s="1" t="s">
        <v>552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553</v>
      </c>
      <c r="B88" s="1">
        <v>0.0</v>
      </c>
      <c r="C88" s="1">
        <v>0.0</v>
      </c>
      <c r="D88" s="1">
        <v>0.0</v>
      </c>
      <c r="E88" s="1">
        <v>-24.0</v>
      </c>
      <c r="F88" s="1" t="s">
        <v>554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555</v>
      </c>
      <c r="B89" s="1">
        <v>0.0</v>
      </c>
      <c r="C89" s="1">
        <v>0.0</v>
      </c>
      <c r="D89" s="1">
        <v>0.0</v>
      </c>
      <c r="E89" s="1" t="s">
        <v>556</v>
      </c>
      <c r="F89" s="1" t="s">
        <v>557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558</v>
      </c>
      <c r="B90" s="1">
        <v>0.0</v>
      </c>
      <c r="C90" s="1">
        <v>0.0</v>
      </c>
      <c r="D90" s="1">
        <v>0.0</v>
      </c>
      <c r="E90" s="1" t="s">
        <v>559</v>
      </c>
      <c r="F90" s="1" t="s">
        <v>560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561</v>
      </c>
      <c r="B91" s="1">
        <v>0.0</v>
      </c>
      <c r="C91" s="1">
        <v>0.0</v>
      </c>
      <c r="D91" s="1">
        <v>0.0</v>
      </c>
      <c r="E91" s="1" t="s">
        <v>562</v>
      </c>
      <c r="F91" s="1" t="s">
        <v>563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564</v>
      </c>
      <c r="B92" s="1">
        <v>0.0</v>
      </c>
      <c r="C92" s="1">
        <v>0.0</v>
      </c>
      <c r="D92" s="1">
        <v>0.0</v>
      </c>
      <c r="E92" s="1" t="s">
        <v>565</v>
      </c>
      <c r="F92" s="1" t="s">
        <v>566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567</v>
      </c>
      <c r="B93" s="1">
        <v>0.0</v>
      </c>
      <c r="C93" s="1">
        <v>0.0</v>
      </c>
      <c r="D93" s="1">
        <v>0.0</v>
      </c>
      <c r="E93" s="1" t="s">
        <v>568</v>
      </c>
      <c r="F93" s="1" t="s">
        <v>569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570</v>
      </c>
      <c r="B94" s="1">
        <v>0.0</v>
      </c>
      <c r="C94" s="1">
        <v>0.0</v>
      </c>
      <c r="D94" s="1">
        <v>0.0</v>
      </c>
      <c r="E94" s="1" t="s">
        <v>571</v>
      </c>
      <c r="F94" s="1" t="s">
        <v>572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573</v>
      </c>
      <c r="B95" s="1">
        <v>0.0</v>
      </c>
      <c r="C95" s="1">
        <v>0.0</v>
      </c>
      <c r="D95" s="1">
        <v>0.0</v>
      </c>
      <c r="E95" s="1" t="s">
        <v>574</v>
      </c>
      <c r="F95" s="1" t="s">
        <v>575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576</v>
      </c>
      <c r="B96" s="1">
        <v>0.0</v>
      </c>
      <c r="C96" s="1">
        <v>0.0</v>
      </c>
      <c r="D96" s="1">
        <v>0.0</v>
      </c>
      <c r="E96" s="1" t="s">
        <v>577</v>
      </c>
      <c r="F96" s="1" t="s">
        <v>578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579</v>
      </c>
      <c r="B97" s="1">
        <v>0.0</v>
      </c>
      <c r="C97" s="1">
        <v>0.0</v>
      </c>
      <c r="D97" s="1">
        <v>0.0</v>
      </c>
      <c r="E97" s="1">
        <v>0.0</v>
      </c>
      <c r="F97" s="1" t="s">
        <v>580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581</v>
      </c>
      <c r="B98" s="1">
        <v>0.0</v>
      </c>
      <c r="C98" s="1">
        <v>0.0</v>
      </c>
      <c r="D98" s="1">
        <v>0.0</v>
      </c>
      <c r="E98" s="1">
        <v>0.0</v>
      </c>
      <c r="F98" s="1" t="s">
        <v>582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583</v>
      </c>
      <c r="C1" s="1" t="s">
        <v>584</v>
      </c>
      <c r="D1" s="1" t="s">
        <v>585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586</v>
      </c>
      <c r="B2" s="1" t="s">
        <v>587</v>
      </c>
      <c r="C2" s="1" t="s">
        <v>588</v>
      </c>
      <c r="D2" s="1" t="s">
        <v>589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590</v>
      </c>
      <c r="B3" s="1" t="s">
        <v>587</v>
      </c>
      <c r="C3" s="1" t="s">
        <v>587</v>
      </c>
      <c r="D3" s="1" t="s">
        <v>591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592</v>
      </c>
      <c r="B4" s="1" t="s">
        <v>587</v>
      </c>
      <c r="C4" s="1" t="s">
        <v>593</v>
      </c>
      <c r="D4" s="1" t="s">
        <v>594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590</v>
      </c>
      <c r="B5" s="1" t="s">
        <v>587</v>
      </c>
      <c r="C5" s="1" t="s">
        <v>587</v>
      </c>
      <c r="D5" s="1" t="s">
        <v>595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596</v>
      </c>
      <c r="B6" s="1" t="s">
        <v>587</v>
      </c>
      <c r="C6" s="1" t="s">
        <v>597</v>
      </c>
      <c r="D6" s="1" t="s">
        <v>598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599</v>
      </c>
      <c r="B7" s="1" t="s">
        <v>600</v>
      </c>
      <c r="C7" s="1" t="s">
        <v>601</v>
      </c>
      <c r="D7" s="1" t="s">
        <v>602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603</v>
      </c>
      <c r="B8" s="1" t="s">
        <v>587</v>
      </c>
      <c r="C8" s="1" t="s">
        <v>587</v>
      </c>
      <c r="D8" s="1" t="s">
        <v>604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605</v>
      </c>
      <c r="B9" s="1" t="s">
        <v>587</v>
      </c>
      <c r="C9" s="1" t="s">
        <v>606</v>
      </c>
      <c r="D9" s="1" t="s">
        <v>607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608</v>
      </c>
      <c r="B10" s="1" t="s">
        <v>587</v>
      </c>
      <c r="C10" s="1" t="s">
        <v>609</v>
      </c>
      <c r="D10" s="1" t="s">
        <v>610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611</v>
      </c>
      <c r="B11" s="1" t="s">
        <v>587</v>
      </c>
      <c r="C11" s="1" t="s">
        <v>612</v>
      </c>
      <c r="D11" s="1" t="s">
        <v>613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614</v>
      </c>
      <c r="B12" s="1" t="s">
        <v>587</v>
      </c>
      <c r="C12" s="1" t="s">
        <v>615</v>
      </c>
      <c r="D12" s="1" t="s">
        <v>616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617</v>
      </c>
      <c r="B13" s="1" t="s">
        <v>587</v>
      </c>
      <c r="C13" s="1" t="s">
        <v>618</v>
      </c>
      <c r="D13" s="1" t="s">
        <v>619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620</v>
      </c>
      <c r="B14" s="1" t="s">
        <v>587</v>
      </c>
      <c r="C14" s="1" t="s">
        <v>621</v>
      </c>
      <c r="D14" s="1" t="s">
        <v>622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623</v>
      </c>
      <c r="B15" s="1" t="s">
        <v>587</v>
      </c>
      <c r="C15" s="1" t="s">
        <v>587</v>
      </c>
      <c r="D15" s="1" t="s">
        <v>587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624</v>
      </c>
      <c r="B16" s="1" t="s">
        <v>587</v>
      </c>
      <c r="C16" s="1" t="s">
        <v>587</v>
      </c>
      <c r="D16" s="1" t="s">
        <v>587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625</v>
      </c>
      <c r="B17" s="1" t="s">
        <v>587</v>
      </c>
      <c r="C17" s="1" t="s">
        <v>162</v>
      </c>
      <c r="D17" s="1" t="s">
        <v>626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627</v>
      </c>
      <c r="B18" s="1" t="s">
        <v>587</v>
      </c>
      <c r="C18" s="1" t="s">
        <v>587</v>
      </c>
      <c r="D18" s="1" t="s">
        <v>587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628</v>
      </c>
      <c r="B19" s="1" t="s">
        <v>629</v>
      </c>
      <c r="C19" s="1" t="s">
        <v>630</v>
      </c>
      <c r="D19" s="1" t="s">
        <v>631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632</v>
      </c>
      <c r="B20" s="1" t="s">
        <v>633</v>
      </c>
      <c r="C20" s="1" t="s">
        <v>634</v>
      </c>
      <c r="D20" s="1" t="s">
        <v>635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636</v>
      </c>
      <c r="B21" s="1" t="s">
        <v>637</v>
      </c>
      <c r="C21" s="1" t="s">
        <v>638</v>
      </c>
      <c r="D21" s="1" t="s">
        <v>639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640</v>
      </c>
      <c r="B22" s="1" t="s">
        <v>641</v>
      </c>
      <c r="C22" s="1" t="s">
        <v>642</v>
      </c>
      <c r="D22" s="1" t="s">
        <v>643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644</v>
      </c>
      <c r="B23" s="1" t="s">
        <v>645</v>
      </c>
      <c r="C23" s="1" t="s">
        <v>646</v>
      </c>
      <c r="D23" s="1" t="s">
        <v>647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648</v>
      </c>
      <c r="B24" s="1" t="s">
        <v>649</v>
      </c>
      <c r="C24" s="1" t="s">
        <v>650</v>
      </c>
      <c r="D24" s="1" t="s">
        <v>651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652</v>
      </c>
      <c r="B25" s="1" t="s">
        <v>587</v>
      </c>
      <c r="C25" s="1" t="s">
        <v>653</v>
      </c>
      <c r="D25" s="1" t="s">
        <v>654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655</v>
      </c>
      <c r="B26" s="1" t="s">
        <v>656</v>
      </c>
      <c r="C26" s="1" t="s">
        <v>657</v>
      </c>
      <c r="D26" s="1" t="s">
        <v>658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659</v>
      </c>
      <c r="B2" s="1" t="s">
        <v>660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661</v>
      </c>
      <c r="B3" s="1" t="s">
        <v>662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663</v>
      </c>
      <c r="B4" s="1" t="s">
        <v>664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665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666</v>
      </c>
      <c r="B6" s="1" t="s">
        <v>667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668</v>
      </c>
      <c r="B7" s="4" t="s">
        <v>669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670</v>
      </c>
      <c r="B8" s="1" t="s">
        <v>671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672</v>
      </c>
      <c r="B9" s="1" t="s">
        <v>673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674</v>
      </c>
      <c r="B10" s="1" t="s">
        <v>671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675</v>
      </c>
      <c r="B11" s="1" t="s">
        <v>676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677</v>
      </c>
      <c r="B12" s="1" t="s">
        <v>678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679</v>
      </c>
      <c r="B13" s="1" t="s">
        <v>676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680</v>
      </c>
      <c r="B14" s="1" t="s">
        <v>681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682</v>
      </c>
      <c r="B15" s="1">
        <v>312.0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683</v>
      </c>
      <c r="B16" s="1" t="s">
        <v>684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685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686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687</v>
      </c>
      <c r="B19" s="1">
        <v>5.08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688</v>
      </c>
      <c r="B20" s="1">
        <v>4.99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689</v>
      </c>
      <c r="B21" s="1">
        <v>4.75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690</v>
      </c>
      <c r="B22" s="1">
        <v>5.3862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691</v>
      </c>
      <c r="B23" s="1">
        <v>5.08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692</v>
      </c>
      <c r="B24" s="1">
        <v>4.99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693</v>
      </c>
      <c r="B25" s="1">
        <v>4.75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694</v>
      </c>
      <c r="B26" s="1">
        <v>5.3862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695</v>
      </c>
      <c r="B27" s="1">
        <v>0.195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696</v>
      </c>
      <c r="B28" s="1">
        <v>-0.4604651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697</v>
      </c>
      <c r="B29" s="1">
        <v>45987.0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698</v>
      </c>
      <c r="B30" s="1">
        <v>45987.0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699</v>
      </c>
      <c r="B31" s="1">
        <v>40660.0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700</v>
      </c>
      <c r="B32" s="1">
        <v>23540.0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701</v>
      </c>
      <c r="B33" s="1">
        <v>23540.0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702</v>
      </c>
      <c r="B34" s="1">
        <v>4.99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703</v>
      </c>
      <c r="B35" s="1">
        <v>100.0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704</v>
      </c>
      <c r="B36" s="1">
        <v>5.3062016E7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705</v>
      </c>
      <c r="B37" s="1">
        <v>2.55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706</v>
      </c>
      <c r="B38" s="1">
        <v>21.94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707</v>
      </c>
      <c r="B39" s="1">
        <v>2.3219588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708</v>
      </c>
      <c r="B40" s="1">
        <v>5.55464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709</v>
      </c>
      <c r="B41" s="1">
        <v>6.994085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710</v>
      </c>
      <c r="B42" s="1" t="s">
        <v>711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712</v>
      </c>
      <c r="B43" s="1">
        <v>3.9181996E7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713</v>
      </c>
      <c r="B44" s="1">
        <v>0.13375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714</v>
      </c>
      <c r="B45" s="1">
        <v>5081886.0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715</v>
      </c>
      <c r="B46" s="1">
        <v>1.07196E7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716</v>
      </c>
      <c r="B47" s="1">
        <v>138995.0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717</v>
      </c>
      <c r="B48" s="1">
        <v>283454.0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718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719</v>
      </c>
      <c r="B50" s="1">
        <v>1.734048E9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720</v>
      </c>
      <c r="B51" s="1">
        <v>0.0163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721</v>
      </c>
      <c r="B52" s="1">
        <v>0.2924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722</v>
      </c>
      <c r="B53" s="1">
        <v>0.00253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723</v>
      </c>
      <c r="B54" s="1">
        <v>1.97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724</v>
      </c>
      <c r="B55" s="1">
        <v>0.030199999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725</v>
      </c>
      <c r="B56" s="1">
        <v>1.07196E7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726</v>
      </c>
      <c r="B57" s="1">
        <v>1.318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727</v>
      </c>
      <c r="B58" s="1">
        <v>3.7556903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728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729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730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731</v>
      </c>
      <c r="B62" s="1">
        <v>4115151.0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732</v>
      </c>
      <c r="B63" s="1">
        <v>-0.74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733</v>
      </c>
      <c r="B64" s="1">
        <v>-10.75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734</v>
      </c>
      <c r="B65" s="1" t="s">
        <v>735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736</v>
      </c>
      <c r="B66" s="1">
        <v>1.6746912E9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737</v>
      </c>
      <c r="B67" s="1">
        <v>1.715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738</v>
      </c>
      <c r="B68" s="1">
        <v>-4.895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739</v>
      </c>
      <c r="B69" s="1">
        <v>-0.09836066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740</v>
      </c>
      <c r="B70" s="1">
        <v>0.22455823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741</v>
      </c>
      <c r="B71" s="1" t="s">
        <v>742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743</v>
      </c>
      <c r="B72" s="1" t="s">
        <v>744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745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746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747</v>
      </c>
      <c r="B75" s="1" t="s">
        <v>748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749</v>
      </c>
      <c r="B76" s="1" t="s">
        <v>750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751</v>
      </c>
      <c r="B77" s="1">
        <v>1.615815E9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752</v>
      </c>
      <c r="B78" s="1" t="s">
        <v>753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754</v>
      </c>
      <c r="B79" s="1" t="s">
        <v>755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756</v>
      </c>
      <c r="B80" s="1" t="s">
        <v>757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758</v>
      </c>
      <c r="B81" s="1" t="s">
        <v>759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761</v>
      </c>
      <c r="B83" s="1">
        <v>4.95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762</v>
      </c>
      <c r="B84" s="1" t="s">
        <v>763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764</v>
      </c>
      <c r="B85" s="1">
        <v>2922755.0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765</v>
      </c>
      <c r="B86" s="1">
        <v>0.43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766</v>
      </c>
      <c r="B87" s="1">
        <v>-8003758.0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767</v>
      </c>
      <c r="B88" s="1">
        <v>1793934.0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768</v>
      </c>
      <c r="B89" s="1">
        <v>0.597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769</v>
      </c>
      <c r="B90" s="1">
        <v>0.742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770</v>
      </c>
      <c r="B91" s="1">
        <v>2.2852264E7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771</v>
      </c>
      <c r="B92" s="1">
        <v>30.329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772</v>
      </c>
      <c r="B93" s="1">
        <v>3.368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773</v>
      </c>
      <c r="B94" s="1">
        <v>-0.13093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774</v>
      </c>
      <c r="B95" s="1">
        <v>0.96328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775</v>
      </c>
      <c r="B96" s="1">
        <v>4110986.0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776</v>
      </c>
      <c r="B97" s="1">
        <v>-2.2469808E7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777</v>
      </c>
      <c r="B98" s="1">
        <v>-9105229.0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778</v>
      </c>
      <c r="B99" s="1">
        <v>0.17989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779</v>
      </c>
      <c r="B100" s="1">
        <v>-0.35024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780</v>
      </c>
      <c r="B101" s="1">
        <v>-0.43401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781</v>
      </c>
      <c r="B102" s="1" t="s">
        <v>711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782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65</v>
      </c>
      <c r="B3" s="1">
        <v>0.0</v>
      </c>
      <c r="C3" s="1">
        <v>-18.0</v>
      </c>
      <c r="D3" s="1">
        <v>22.0</v>
      </c>
      <c r="E3" s="1">
        <v>5.0</v>
      </c>
      <c r="F3" s="1">
        <v>-22.0</v>
      </c>
      <c r="G3" s="1">
        <f>IF(F3*FORECAST(G2,B3:F3,B2:F2)&gt;0,FORECAST(G2,B3:F3,B2:F2),F3)*$X$1</f>
        <v>-8.9</v>
      </c>
      <c r="H3" s="1">
        <f>IF(G3*FORECAST(H2,B3:G3,B2:G2)&gt;0,FORECAST(H2,B3:G3,B2:G2),G3)*$X$1</f>
        <v>-11</v>
      </c>
      <c r="I3" s="1">
        <f>IF(H3*FORECAST(I2,B3:H3,B2:H2)&gt;0,FORECAST(I2,B3:H3,B2:H2),H3)*$X$1</f>
        <v>-13.1</v>
      </c>
      <c r="J3" s="1">
        <f>IF(I3*FORECAST(J2,B3:I3,B2:I2)&gt;0,FORECAST(J2,B3:I3,B2:I2),I3)*$X$1</f>
        <v>-15.2</v>
      </c>
      <c r="K3" s="1">
        <f>IF(J3*FORECAST(K2,B3:J3,B2:J2)&gt;0,FORECAST(K2,B3:J3,B2:J2),J3)*$X$1</f>
        <v>-17.3</v>
      </c>
      <c r="L3" s="1">
        <f>IF(K3*FORECAST(L2,B3:K3,B2:K2)&gt;0,FORECAST(L2,B3:K3,B2:K2),K3)*$X$1</f>
        <v>-19.4</v>
      </c>
      <c r="M3" s="1">
        <f>IF(L3*FORECAST(M2,B3:L3,B2:L2)&gt;0,FORECAST(M2,B3:L3,B2:L2),L3)*$X$1</f>
        <v>-21.5</v>
      </c>
      <c r="N3" s="5">
        <f>IF(M3*FORECAST(N2,B3:M3,B2:M2)&gt;0,FORECAST(N2,B3:M3,B2:M2),M3)*$X$1</f>
        <v>-23.6</v>
      </c>
      <c r="O3" s="5">
        <f>IF(N3*FORECAST(O2,B3:N3,B2:N2)&gt;0,FORECAST(O2,B3:N3,B2:N2),N3)*$X$1</f>
        <v>-25.7</v>
      </c>
      <c r="P3" s="5">
        <f>IF(O3*FORECAST(P2,B3:O3,B2:O2)&gt;0,FORECAST(P2,B3:O3,B2:O2),O3)*$X$1</f>
        <v>-27.8</v>
      </c>
      <c r="Q3" s="5">
        <f>IF(P3*FORECAST(Q2,B3:P3,B2:P2)&gt;0,FORECAST(Q2,B3:P3,B2:P2),P3)*$X$1</f>
        <v>-29.9</v>
      </c>
      <c r="R3" s="5">
        <f>IF(Q3*FORECAST(R2,B3:Q3,B2:Q2)&gt;0,FORECAST(R2,B3:Q3,B2:Q2),Q3)*$X$1</f>
        <v>-32</v>
      </c>
      <c r="S3" s="2"/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-14.0</v>
      </c>
      <c r="C4" s="1">
        <v>-9.0</v>
      </c>
      <c r="D4" s="1">
        <v>60.0</v>
      </c>
      <c r="E4" s="1">
        <v>80.0</v>
      </c>
      <c r="F4" s="1">
        <v>-1.0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783</v>
      </c>
      <c r="B5" s="1">
        <v>0.0</v>
      </c>
      <c r="C5" s="1">
        <v>0.0</v>
      </c>
      <c r="D5" s="1">
        <v>0.0</v>
      </c>
      <c r="E5" s="1">
        <v>4.0</v>
      </c>
      <c r="F5" s="1">
        <v>11.0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784</v>
      </c>
      <c r="L7" s="1">
        <f>IF(R3*FORECAST(R2,B3:R3,B2:R2)&gt;0,FORECAST(R2,B3:R3,B2:R2),Q3)*$X$1 * (1+0.02)/(0.0757-0.02)</f>
        <v>-585.9964093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785</v>
      </c>
      <c r="L8" s="6">
        <f t="array" ref="L8">NPV(0.0757,H3:R3)</f>
        <v>-145.6892629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786</v>
      </c>
      <c r="L9" s="6">
        <f t="array" ref="L9">NPV(0.0757,H16:R16)</f>
        <v>-262.5984148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787</v>
      </c>
      <c r="L10" s="6">
        <f>L8 + L9</f>
        <v>-408.2876777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788</v>
      </c>
      <c r="L12" s="6">
        <f>L10 - L11</f>
        <v>-407.2876777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789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-37.02615252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(1+0.02)/(0.0757-0.02)</f>
        <v>-585.9964093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-35.0</v>
      </c>
      <c r="C3" s="1">
        <v>-29.0</v>
      </c>
      <c r="D3" s="1">
        <v>-141.0</v>
      </c>
      <c r="E3" s="1">
        <v>-124.0</v>
      </c>
      <c r="F3" s="1">
        <v>3.0</v>
      </c>
      <c r="G3" s="1">
        <f>IF(F3*FORECAST(G2,B3:F3,B2:F2)&gt;0,FORECAST(G2,B3:F3,B2:F2),F3)*$X$1</f>
        <v>3</v>
      </c>
      <c r="H3" s="1">
        <f>IF(G3*FORECAST(H2,B3:G3,B2:G2)&gt;0,FORECAST(H2,B3:G3,B2:G2),G3)*$X$1</f>
        <v>3</v>
      </c>
      <c r="I3" s="1">
        <f>IF(H3*FORECAST(I2,B3:H3,B2:H2)&gt;0,FORECAST(I2,B3:H3,B2:H2),H3)*$X$1</f>
        <v>0.2857142857</v>
      </c>
      <c r="J3" s="1">
        <f>IF(I3*FORECAST(J2,B3:I3,B2:I2)&gt;0,FORECAST(J2,B3:I3,B2:I2),I3)*$X$1</f>
        <v>11.78571429</v>
      </c>
      <c r="K3" s="1">
        <f>IF(J3*FORECAST(K2,B3:J3,B2:J2)&gt;0,FORECAST(K2,B3:J3,B2:J2),J3)*$X$1</f>
        <v>23.28571429</v>
      </c>
      <c r="L3" s="1">
        <f>IF(K3*FORECAST(L2,B3:K3,B2:K2)&gt;0,FORECAST(L2,B3:K3,B2:K2),K3)*$X$1</f>
        <v>34.78571429</v>
      </c>
      <c r="M3" s="1">
        <f>IF(L3*FORECAST(M2,B3:L3,B2:L2)&gt;0,FORECAST(M2,B3:L3,B2:L2),L3)*$X$1</f>
        <v>46.28571429</v>
      </c>
      <c r="N3" s="5">
        <f>IF(M3*FORECAST(N2,B3:M3,B2:M2)&gt;0,FORECAST(N2,B3:M3,B2:M2),M3)*$X$1</f>
        <v>57.78571429</v>
      </c>
      <c r="O3" s="5">
        <f>IF(N3*FORECAST(O2,B3:N3,B2:N2)&gt;0,FORECAST(O2,B3:N3,B2:N2),N3)*$X$1</f>
        <v>69.28571429</v>
      </c>
      <c r="P3" s="5">
        <f>IF(O3*FORECAST(P2,B3:O3,B2:O2)&gt;0,FORECAST(P2,B3:O3,B2:O2),O3)*$X$1</f>
        <v>80.78571429</v>
      </c>
      <c r="Q3" s="5">
        <f>IF(P3*FORECAST(Q2,B3:P3,B2:P2)&gt;0,FORECAST(Q2,B3:P3,B2:P2),P3)*$X$1</f>
        <v>92.28571429</v>
      </c>
      <c r="R3" s="5">
        <f>IF(Q3*FORECAST(R2,B3:Q3,B2:Q2)&gt;0,FORECAST(R2,B3:Q3,B2:Q2),Q3)*$X$1</f>
        <v>103.7857143</v>
      </c>
      <c r="S3" s="2"/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-14.0</v>
      </c>
      <c r="C4" s="1">
        <v>-9.0</v>
      </c>
      <c r="D4" s="1">
        <v>60.0</v>
      </c>
      <c r="E4" s="1">
        <v>80.0</v>
      </c>
      <c r="F4" s="1">
        <v>-1.0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783</v>
      </c>
      <c r="B5" s="1">
        <v>0.0</v>
      </c>
      <c r="C5" s="1">
        <v>0.0</v>
      </c>
      <c r="D5" s="1">
        <v>0.0</v>
      </c>
      <c r="E5" s="1">
        <v>4.0</v>
      </c>
      <c r="F5" s="1">
        <v>11.0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784</v>
      </c>
      <c r="L7" s="1">
        <f>IF(R3*FORECAST(R2,B3:R3,B2:R2)&gt;0,FORECAST(R2,B3:R3,B2:R2),Q3)*$X$1 * (1+0.02)/(0.0757-0.02)</f>
        <v>1900.564247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785</v>
      </c>
      <c r="L8" s="6">
        <f t="array" ref="L8">NPV(0.0757,H3:R3)</f>
        <v>290.1255433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786</v>
      </c>
      <c r="L9" s="6">
        <f t="array" ref="L9">NPV(0.0757,H16:R16)</f>
        <v>851.6863764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787</v>
      </c>
      <c r="L10" s="6">
        <f>L8 + L9</f>
        <v>1141.81192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788</v>
      </c>
      <c r="L12" s="6">
        <f>L10 - L11</f>
        <v>1142.81192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789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103.8919927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(1+0.02)/(0.0757-0.02)</f>
        <v>1900.564247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