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<sst xmlns="http://schemas.openxmlformats.org/spreadsheetml/2006/main" count="581" uniqueCount="509">
  <si>
    <t>ticker</t>
  </si>
  <si>
    <t>SVMH</t>
  </si>
  <si>
    <t>nombre</t>
  </si>
  <si>
    <t>SRIVARU HOLDING LIMITED</t>
  </si>
  <si>
    <t>empresa</t>
  </si>
  <si>
    <t>Auto &amp; Truck Manufacturers</t>
  </si>
  <si>
    <t>Open</t>
  </si>
  <si>
    <t>Target Price</t>
  </si>
  <si>
    <t>Upside</t>
  </si>
  <si>
    <t>-102978.40%</t>
  </si>
  <si>
    <t>Country</t>
  </si>
  <si>
    <t>Cayman Islands</t>
  </si>
  <si>
    <t>Market Cap</t>
  </si>
  <si>
    <t>Book Value</t>
  </si>
  <si>
    <t>Pe ratio</t>
  </si>
  <si>
    <t>No encontrado</t>
  </si>
  <si>
    <t>Dividend Ratio</t>
  </si>
  <si>
    <t>Net Debt Growth</t>
  </si>
  <si>
    <t>7800.00%</t>
  </si>
  <si>
    <t>Total Assets Growth</t>
  </si>
  <si>
    <t>-98.59%</t>
  </si>
  <si>
    <t>Net Property, Plant and Equipment Growth</t>
  </si>
  <si>
    <t>20.00%</t>
  </si>
  <si>
    <t>EBITDA Growth</t>
  </si>
  <si>
    <t>1995.94%</t>
  </si>
  <si>
    <t>Fiscal Period: March</t>
  </si>
  <si>
    <t>Net Income</t>
  </si>
  <si>
    <t>Depreciation &amp; Amortization - CF</t>
  </si>
  <si>
    <t>Depreciation &amp; Amortization, Total</t>
  </si>
  <si>
    <t>Other Operating Activities, Total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</si>
  <si>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</si>
  <si>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</si>
  <si>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</si>
  <si>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</si>
  <si>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</si>
  <si>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</si>
  <si>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</si>
  <si>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</si>
  <si>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</si>
  <si>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</si>
  <si>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</si>
  <si>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</si>
  <si>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</si>
  <si>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</si>
  <si>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</si>
  <si>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</si>
  <si>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</si>
  <si>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</si>
  <si>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</si>
  <si>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</si>
  <si>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</si>
  <si>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</si>
  <si>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</si>
  <si>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</si>
  <si>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</si>
  <si>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</si>
  <si>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</si>
  <si>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</si>
  <si>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</si>
  <si>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</si>
  <si>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</si>
  <si>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</si>
  <si>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</si>
  <si>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</si>
  <si>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</si>
  <si>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</si>
  <si>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</si>
  <si>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</si>
  <si>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</si>
  <si>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</si>
  <si>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</si>
  <si>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</si>
  <si>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</si>
  <si>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</si>
  <si>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</si>
  <si>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</si>
  <si>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</si>
  <si>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</si>
  <si>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</si>
  <si>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</si>
  <si>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</si>
  <si>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</si>
  <si>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</si>
  <si>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</si>
  <si>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</si>
  <si>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</si>
  <si>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</si>
  <si>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</si>
  <si>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</t>
  </si>
  <si>
    <t>-0.03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</si>
  <si>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</si>
  <si>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</si>
  <si>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</si>
  <si>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</si>
  <si>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</si>
  <si>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</si>
  <si>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</si>
  <si>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</si>
  <si>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</si>
  <si>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</si>
  <si>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</si>
  <si>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</si>
  <si>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</si>
  <si>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</si>
  <si>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</si>
  <si>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</si>
  <si>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</si>
  <si>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</si>
  <si>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</si>
  <si>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</si>
  <si>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</si>
  <si>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</si>
  <si>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</si>
  <si>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</si>
  <si>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</si>
  <si>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</si>
  <si>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</si>
  <si>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</si>
  <si>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</si>
  <si>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</si>
  <si>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</si>
  <si>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</si>
  <si>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</si>
  <si>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-0.02</t>
  </si>
  <si>
    <t>-0.55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</si>
  <si>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</si>
  <si>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</si>
  <si>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</si>
  <si>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</si>
  <si>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</si>
  <si>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</si>
  <si>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-0.01</t>
  </si>
  <si>
    <t>-0.34</t>
  </si>
  <si>
    <t>Normalized Diluted EPS</t>
  </si>
  <si>
    <t>EBITDA</t>
  </si>
  <si>
    <t>EBITA</t>
  </si>
  <si>
    <t>EBIT</t>
  </si>
  <si>
    <t>EBITDAR</t>
  </si>
  <si>
    <t>Effective Tax Rate - (Ratio)</t>
  </si>
  <si>
    <t>-9.81</t>
  </si>
  <si>
    <t>-10.52</t>
  </si>
  <si>
    <t>-0.23</t>
  </si>
  <si>
    <t>Normalized Net Income</t>
  </si>
  <si>
    <t>Supplemental Operating Expense Items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</si>
  <si>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</si>
  <si>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</si>
  <si>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</si>
  <si>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</si>
  <si>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</si>
  <si>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</si>
  <si>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</si>
  <si>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-39.65</t>
  </si>
  <si>
    <t>-620.22</t>
  </si>
  <si>
    <t>Return on Total Capital</t>
  </si>
  <si>
    <t>-43.29</t>
  </si>
  <si>
    <t>Return On Equity %</t>
  </si>
  <si>
    <t>329.68</t>
  </si>
  <si>
    <t>Return on Common Equity</t>
  </si>
  <si>
    <t>Margin Analysis</t>
  </si>
  <si>
    <t>Gross Profit Margin %</t>
  </si>
  <si>
    <t>15.94</t>
  </si>
  <si>
    <t>-119.29</t>
  </si>
  <si>
    <t>-600.55</t>
  </si>
  <si>
    <t>SG&amp;A Margin</t>
  </si>
  <si>
    <t>153.94</t>
  </si>
  <si>
    <t>362.86</t>
  </si>
  <si>
    <t>EBITDA Margin %</t>
  </si>
  <si>
    <t>-482.16</t>
  </si>
  <si>
    <t>EBITA Margin %</t>
  </si>
  <si>
    <t>-149.65</t>
  </si>
  <si>
    <t>-503.99</t>
  </si>
  <si>
    <t>EBIT Margin %</t>
  </si>
  <si>
    <t>Income From Continuing Operations Margin %</t>
  </si>
  <si>
    <t>-159.32</t>
  </si>
  <si>
    <t>-600.44</t>
  </si>
  <si>
    <t>Net Income Margin %</t>
  </si>
  <si>
    <t>-152.94</t>
  </si>
  <si>
    <t>-582.05</t>
  </si>
  <si>
    <t>Net Avail. For Common Margin %</t>
  </si>
  <si>
    <t>Normalized Net Income Margin</t>
  </si>
  <si>
    <t>-84.31</t>
  </si>
  <si>
    <t>-321.16</t>
  </si>
  <si>
    <t>Levered Free Cash Flow Margin</t>
  </si>
  <si>
    <t>-156.48</t>
  </si>
  <si>
    <t>Unlevered Free Cash Flow Margin</t>
  </si>
  <si>
    <t>-125.38</t>
  </si>
  <si>
    <t>Asset Turnover</t>
  </si>
  <si>
    <t>0.13</t>
  </si>
  <si>
    <t>0.04</t>
  </si>
  <si>
    <t>Fixed Assets Turnover</t>
  </si>
  <si>
    <t>1.85</t>
  </si>
  <si>
    <t>0.21</t>
  </si>
  <si>
    <t>Inventory Turnover (Average Inventory)</t>
  </si>
  <si>
    <t>0.64</t>
  </si>
  <si>
    <t>1.32</t>
  </si>
  <si>
    <t>Short Term Liquidity</t>
  </si>
  <si>
    <t>Current Ratio</t>
  </si>
  <si>
    <t>0.97</t>
  </si>
  <si>
    <t>0.54</t>
  </si>
  <si>
    <t>1.03</t>
  </si>
  <si>
    <t>Quick Ratio</t>
  </si>
  <si>
    <t>0.09</t>
  </si>
  <si>
    <t>0.03</t>
  </si>
  <si>
    <t>0.16</t>
  </si>
  <si>
    <t>Operating Cash Flow to Current Liabilities</t>
  </si>
  <si>
    <t>-0.32</t>
  </si>
  <si>
    <t>-3.24</t>
  </si>
  <si>
    <t>Days Outstanding Inventory (Average Inventory)</t>
  </si>
  <si>
    <t>567.59</t>
  </si>
  <si>
    <t>277.13</t>
  </si>
  <si>
    <t>Average Days Payable Outstanding</t>
  </si>
  <si>
    <t>Long Term Solvency</t>
  </si>
  <si>
    <t>Total Debt/Equity</t>
  </si>
  <si>
    <t>913.27</t>
  </si>
  <si>
    <t>-228.68</t>
  </si>
  <si>
    <t>-283.99</t>
  </si>
  <si>
    <t>Total Debt / Total Capital</t>
  </si>
  <si>
    <t>90.13</t>
  </si>
  <si>
    <t>177.71</t>
  </si>
  <si>
    <t>154.35</t>
  </si>
  <si>
    <t>LT Debt/Equity</t>
  </si>
  <si>
    <t>-177.76</t>
  </si>
  <si>
    <t>Long-Term Debt / Total Capital</t>
  </si>
  <si>
    <t>96.62</t>
  </si>
  <si>
    <t>Total Liabilities / Total Assets</t>
  </si>
  <si>
    <t>90.96</t>
  </si>
  <si>
    <t>171.21</t>
  </si>
  <si>
    <t>106.79</t>
  </si>
  <si>
    <t>EBIT / Interest Expense</t>
  </si>
  <si>
    <t>-10.13</t>
  </si>
  <si>
    <t>-197.73</t>
  </si>
  <si>
    <t>EBITDA / Interest Expense</t>
  </si>
  <si>
    <t>-9.69</t>
  </si>
  <si>
    <t>-196.32</t>
  </si>
  <si>
    <t>(EBITDA - Capex) / Interest Expense</t>
  </si>
  <si>
    <t>-9.93</t>
  </si>
  <si>
    <t>-198.11</t>
  </si>
  <si>
    <t>Total Debt / EBITDA</t>
  </si>
  <si>
    <t>-2.68</t>
  </si>
  <si>
    <t>-2.14</t>
  </si>
  <si>
    <t>Net Debt / EBITDA</t>
  </si>
  <si>
    <t>-2.4</t>
  </si>
  <si>
    <t>-2.07</t>
  </si>
  <si>
    <t>Total Debt / (EBITDA - Capex)</t>
  </si>
  <si>
    <t>-2.09</t>
  </si>
  <si>
    <t>Net Debt / (EBITDA - Capex)</t>
  </si>
  <si>
    <t>-2.02</t>
  </si>
  <si>
    <t>Growth Over Prior Year</t>
  </si>
  <si>
    <t>Total Revenues, 1 Yr. Growth %</t>
  </si>
  <si>
    <t>-53.16</t>
  </si>
  <si>
    <t>-62.16</t>
  </si>
  <si>
    <t>Gross Profit, 1 Yr. Growth %</t>
  </si>
  <si>
    <t>-450.54</t>
  </si>
  <si>
    <t>90.51</t>
  </si>
  <si>
    <t>EBITDA, 1 Yr. Growth %</t>
  </si>
  <si>
    <t>63.67</t>
  </si>
  <si>
    <t>EBITA, 1 Yr. Growth %</t>
  </si>
  <si>
    <t>57.75</t>
  </si>
  <si>
    <t>EBIT, 1 Yr. Growth %</t>
  </si>
  <si>
    <t>Earnings From Cont. Operations, 1 Yr. Growth %</t>
  </si>
  <si>
    <t>76.54</t>
  </si>
  <si>
    <t>Net Income, 1 Yr. Growth %</t>
  </si>
  <si>
    <t>78.26</t>
  </si>
  <si>
    <t>Normalized Net Income, 1 Yr. Growth %</t>
  </si>
  <si>
    <t>78.45</t>
  </si>
  <si>
    <t>Diluted EPS Before Extra, 1 Yr. Growth %</t>
  </si>
  <si>
    <t>16.79</t>
  </si>
  <si>
    <t>Inventory, 1 Yr. Growth %</t>
  </si>
  <si>
    <t>-23.8</t>
  </si>
  <si>
    <t>-63.88</t>
  </si>
  <si>
    <t>Net Property, Plant and Equip., 1 Yr. Growth %</t>
  </si>
  <si>
    <t>-16.69</t>
  </si>
  <si>
    <t>549.88</t>
  </si>
  <si>
    <t>Total Assets, 1 Yr. Growth %</t>
  </si>
  <si>
    <t>-33.8</t>
  </si>
  <si>
    <t>122.97</t>
  </si>
  <si>
    <t>Tangible Book Value, 1 Yr. Growth %</t>
  </si>
  <si>
    <t>-637.79</t>
  </si>
  <si>
    <t>-92.21</t>
  </si>
  <si>
    <t>Common Equity, 1 Yr. Growth %</t>
  </si>
  <si>
    <t>Cash From Operations, 1 Yr. Growth %</t>
  </si>
  <si>
    <t>-26.57</t>
  </si>
  <si>
    <t>908.18</t>
  </si>
  <si>
    <t>Capital Expenditures, 1 Yr. Growth %</t>
  </si>
  <si>
    <t>-37.4</t>
  </si>
  <si>
    <t>663.43</t>
  </si>
  <si>
    <t>Levered Free Cash Flow, 1 Yr. Growth %</t>
  </si>
  <si>
    <t>Unlevered Free Cash Flow, 1 Yr. Growth %</t>
  </si>
  <si>
    <t>Compound Annual Growth Rate Over Two Years</t>
  </si>
  <si>
    <t>Total Revenues, 2 Yr. CAGR %</t>
  </si>
  <si>
    <t>-57.9</t>
  </si>
  <si>
    <t>Gross Profit, 2 Yr. CAGR %</t>
  </si>
  <si>
    <t>158.42</t>
  </si>
  <si>
    <t>EBITDA, 2 Yr. CAGR %</t>
  </si>
  <si>
    <t>485.74</t>
  </si>
  <si>
    <t>EBITA, 2 Yr. CAGR %</t>
  </si>
  <si>
    <t>463.41</t>
  </si>
  <si>
    <t>EBIT, 2 Yr. CAGR %</t>
  </si>
  <si>
    <t>Earnings From Cont. Operations, 2 Yr. CAGR %</t>
  </si>
  <si>
    <t>448.03</t>
  </si>
  <si>
    <t>Net Income, 2 Yr. CAGR %</t>
  </si>
  <si>
    <t>Normalized Net Income, 2 Yr. CAGR %</t>
  </si>
  <si>
    <t>492.65</t>
  </si>
  <si>
    <t>Diluted EPS Before Extra, 2 Yr. CAGR %</t>
  </si>
  <si>
    <t>333.71</t>
  </si>
  <si>
    <t>Inventory, 2 Yr. CAGR %</t>
  </si>
  <si>
    <t>-47.54</t>
  </si>
  <si>
    <t>Net Property, Plant and Equip., 2 Yr. CAGR %</t>
  </si>
  <si>
    <t>132.69</t>
  </si>
  <si>
    <t>Total Assets, 2 Yr. CAGR %</t>
  </si>
  <si>
    <t>21.49</t>
  </si>
  <si>
    <t>Tangible Book Value, 2 Yr. CAGR %</t>
  </si>
  <si>
    <t>-35.28</t>
  </si>
  <si>
    <t>Common Equity, 2 Yr. CAGR %</t>
  </si>
  <si>
    <t>Cash From Operations, 2 Yr. CAGR %</t>
  </si>
  <si>
    <t>172.09</t>
  </si>
  <si>
    <t>Capital Expenditures, 2 Yr. CAGR %</t>
  </si>
  <si>
    <t>118.61</t>
  </si>
  <si>
    <t>2023</t>
  </si>
  <si>
    <t>2024</t>
  </si>
  <si>
    <t>Capitalization
                                    1</t>
  </si>
  <si>
    <t>116.5</t>
  </si>
  <si>
    <t>9.086</t>
  </si>
  <si>
    <t>Change</t>
  </si>
  <si>
    <t>-</t>
  </si>
  <si>
    <t>-92.2%</t>
  </si>
  <si>
    <t>Enterprise Value (EV)
                                    1</t>
  </si>
  <si>
    <t>117.7</t>
  </si>
  <si>
    <t>9.202</t>
  </si>
  <si>
    <t>-92.18%</t>
  </si>
  <si>
    <t>P/E ratio</t>
  </si>
  <si>
    <t>-66.6x</t>
  </si>
  <si>
    <t>-0.4x</t>
  </si>
  <si>
    <t>PBR</t>
  </si>
  <si>
    <t>-88.7x</t>
  </si>
  <si>
    <t>-215x</t>
  </si>
  <si>
    <t>PEG</t>
  </si>
  <si>
    <t>-1.6x</t>
  </si>
  <si>
    <t>-0x</t>
  </si>
  <si>
    <t>Capitalization / Revenue</t>
  </si>
  <si>
    <t>1,037x</t>
  </si>
  <si>
    <t>214x</t>
  </si>
  <si>
    <t>EV / Revenue</t>
  </si>
  <si>
    <t>1,047x</t>
  </si>
  <si>
    <t>216x</t>
  </si>
  <si>
    <t>EV / EBITDA</t>
  </si>
  <si>
    <t>-217x</t>
  </si>
  <si>
    <t>-0.81x</t>
  </si>
  <si>
    <t>EV / EBIT</t>
  </si>
  <si>
    <t>-208x</t>
  </si>
  <si>
    <t>EV / FCF</t>
  </si>
  <si>
    <t>-668,927,636x</t>
  </si>
  <si>
    <t>-1,389,653x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</si>
  <si>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</si>
  <si>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</si>
  <si>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</si>
  <si>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</si>
  <si>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</si>
  <si>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-0.0342</t>
  </si>
  <si>
    <t>-0.5504</t>
  </si>
  <si>
    <t>Distribution rate</t>
  </si>
  <si>
    <t>Net sales
                                    1</t>
  </si>
  <si>
    <t>0.1124</t>
  </si>
  <si>
    <t>0.0425</t>
  </si>
  <si>
    <t>EBITDA
                                    1</t>
  </si>
  <si>
    <t>-0.542</t>
  </si>
  <si>
    <t>-11.36</t>
  </si>
  <si>
    <t>EBIT
                                    1</t>
  </si>
  <si>
    <t>-0.5665</t>
  </si>
  <si>
    <t>-11.4</t>
  </si>
  <si>
    <t>Net income
                                    1</t>
  </si>
  <si>
    <t>-0.6543</t>
  </si>
  <si>
    <t>-11.43</t>
  </si>
  <si>
    <t>Net Debt
                                    1</t>
  </si>
  <si>
    <t>1.123</t>
  </si>
  <si>
    <t>0.1167</t>
  </si>
  <si>
    <t>Reference price
                                    2</t>
  </si>
  <si>
    <t>2.2767</t>
  </si>
  <si>
    <t>0.2200</t>
  </si>
  <si>
    <t>Nbr of stocks (in thousands)</t>
  </si>
  <si>
    <t>51,191</t>
  </si>
  <si>
    <t>41,299</t>
  </si>
  <si>
    <t>Announcement Date</t>
  </si>
  <si>
    <t>7/7/23</t>
  </si>
  <si>
    <t>7/19/24</t>
  </si>
  <si>
    <t>address1</t>
  </si>
  <si>
    <t>Regatta Office Park</t>
  </si>
  <si>
    <t>address2</t>
  </si>
  <si>
    <t>2nd Floor West Bay Road P.O. Box 10655</t>
  </si>
  <si>
    <t>city</t>
  </si>
  <si>
    <t>Grand Cayman</t>
  </si>
  <si>
    <t>zip</t>
  </si>
  <si>
    <t>KY1-1006</t>
  </si>
  <si>
    <t>country</t>
  </si>
  <si>
    <t>phone</t>
  </si>
  <si>
    <t>888 227 8066</t>
  </si>
  <si>
    <t>website</t>
  </si>
  <si>
    <t>https://svmh.ai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</si>
  <si>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</si>
  <si>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</si>
  <si>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</si>
  <si>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</si>
  <si>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</si>
  <si>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</si>
  <si>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</si>
  <si>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</si>
  <si>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</si>
  <si>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</si>
  <si>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</si>
  <si>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SRIVARU Holding Limited invents, manufactures, and sells electric vehicles in India. The company provides electric two-wheeled (E2W), related products and accessories, and value-added services. It offers E2W vehicles under the Prana brand name. SRIVARU Holding Limited is based in Grand Cayman, Cayman Islands.</t>
  </si>
  <si>
    <t>fullTimeEmployees</t>
  </si>
  <si>
    <t>companyOfficers</t>
  </si>
  <si>
    <t>[{'maxAge': 1, 'name': 'Mr. Mohanraj  Ramasamy', 'age': 47, 'title': 'CEO, Product Architect &amp; Director', 'yearBorn': 1977, 'exercisedValue': 0, 'unexercisedValue': 0}, {'maxAge': 1, 'name': 'Mr. Weng Kiat Leow', 'age': 51, 'title': 'Chief Financial Officer', 'yearBorn': 1973, 'exercisedValue': 0, 'unexercisedValue': 0}, {'maxAge': 1, 'name': 'Mr. Ramakrishnan  Venkatachalam', 'age': 56, 'title': 'Vice President of Operations &amp; Factory', 'yearBorn': 1968,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</si>
  <si>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</si>
  <si>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</si>
  <si>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</si>
  <si>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</si>
  <si>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</si>
  <si>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</si>
  <si>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</si>
  <si>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</si>
  <si>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</si>
  <si>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</si>
  <si>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</si>
  <si>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</si>
  <si>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</si>
  <si>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</si>
  <si>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</si>
  <si>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</si>
  <si>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</si>
  <si>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</si>
  <si>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</si>
  <si>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</si>
  <si>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</si>
  <si>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</si>
  <si>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</si>
  <si>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</si>
  <si>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</si>
  <si>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</si>
  <si>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</si>
  <si>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</si>
  <si>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</si>
  <si>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</si>
  <si>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</si>
  <si>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</si>
  <si>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</si>
  <si>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</si>
  <si>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</si>
  <si>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</si>
  <si>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</si>
  <si>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</si>
  <si>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</si>
  <si>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</si>
  <si>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</si>
  <si>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</si>
  <si>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</si>
  <si>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</si>
  <si>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</si>
  <si>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lastSplitFactor</t>
  </si>
  <si>
    <t>4572:1000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</si>
  <si>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</si>
  <si>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</si>
  <si>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</si>
  <si>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</si>
  <si>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</si>
  <si>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</si>
  <si>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</si>
  <si>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</si>
  <si>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</si>
  <si>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</si>
  <si>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</si>
  <si>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</si>
  <si>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SRIVARU Holding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</si>
  <si>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</si>
  <si>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</si>
  <si>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</si>
  <si>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</si>
  <si>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</si>
  <si>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</si>
  <si>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</si>
  <si>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18fc06fe-8113-3884-880b-c9f5d40b1461</t>
  </si>
  <si>
    <t>messageBoardId</t>
  </si>
  <si>
    <t>finmb_1683126672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</si>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</sst>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vmh.ai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0.0315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-32.40669549840971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1.7266756E7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-0.001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2022.0</v>
      </c>
      <c r="C1" s="1">
        <v>2023.0</v>
      </c>
      <c r="D1" s="1">
        <v>2024.0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0.0</v>
      </c>
      <c r="C2" s="1">
        <v>-65.0</v>
      </c>
      <c r="D2" s="1">
        <v>-11.0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2.0</v>
      </c>
      <c r="D3" s="1">
        <v>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2.0</v>
      </c>
      <c r="D4" s="1">
        <v>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4.0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10.0</v>
      </c>
      <c r="D6" s="1">
        <v>21.0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94.0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10.0</v>
      </c>
      <c r="D8" s="1">
        <v>-42.0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-38.0</v>
      </c>
      <c r="D9" s="1">
        <v>-3.0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-1.0</v>
      </c>
      <c r="D10" s="1">
        <v>-10.0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465.0</v>
      </c>
      <c r="D11" s="1">
        <v>471.0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-1.0</v>
      </c>
      <c r="D12" s="1">
        <v>-10.0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27.0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27.0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-1.0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2.0</v>
      </c>
      <c r="D18" s="1">
        <v>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29.0</v>
      </c>
      <c r="D19" s="1">
        <v>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4.0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-5.0</v>
      </c>
      <c r="D21" s="1">
        <v>15.0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-17.0</v>
      </c>
      <c r="D24" s="1">
        <v>-6.0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-14.0</v>
      </c>
      <c r="D25" s="1">
        <v>-6.0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-20.0</v>
      </c>
      <c r="D26" s="1">
        <v>-60.0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27.0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2022.0</v>
      </c>
      <c r="C1" s="1">
        <v>2023.0</v>
      </c>
      <c r="D1" s="1">
        <v>2024.0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7.0</v>
      </c>
      <c r="C3" s="1">
        <v>2.0</v>
      </c>
      <c r="D3" s="1">
        <v>17.0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1.0</v>
      </c>
      <c r="C4" s="1">
        <v>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9.0</v>
      </c>
      <c r="C5" s="1">
        <v>3.0</v>
      </c>
      <c r="D5" s="1">
        <v>18.0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128.0</v>
      </c>
      <c r="C6" s="1">
        <v>0.0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128.0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43.0</v>
      </c>
      <c r="C8" s="1">
        <v>33.0</v>
      </c>
      <c r="D8" s="1">
        <v>12.0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16.0</v>
      </c>
      <c r="C9" s="1">
        <v>5.0</v>
      </c>
      <c r="D9" s="1">
        <v>53.0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25.0</v>
      </c>
      <c r="C10" s="1">
        <v>23.0</v>
      </c>
      <c r="D10" s="1">
        <v>38.0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94.0</v>
      </c>
      <c r="C11" s="1">
        <v>65.0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12.0</v>
      </c>
      <c r="C12" s="1">
        <v>13.0</v>
      </c>
      <c r="D12" s="1">
        <v>46.0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-6.0</v>
      </c>
      <c r="C13" s="1">
        <v>-8.0</v>
      </c>
      <c r="D13" s="1">
        <v>-10.0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6.0</v>
      </c>
      <c r="C14" s="1">
        <v>5.0</v>
      </c>
      <c r="D14" s="1">
        <v>35.0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6.0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1.0</v>
      </c>
      <c r="C16" s="1">
        <v>71.0</v>
      </c>
      <c r="D16" s="1">
        <v>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0.0</v>
      </c>
      <c r="C18" s="1">
        <v>0.0</v>
      </c>
      <c r="D18" s="1">
        <v>95.0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1.0</v>
      </c>
      <c r="C19" s="1">
        <v>1.0</v>
      </c>
      <c r="D19" s="1">
        <v>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88.0</v>
      </c>
      <c r="C20" s="1">
        <v>1.0</v>
      </c>
      <c r="D20" s="1">
        <v>7.0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0.0</v>
      </c>
      <c r="C21" s="1">
        <v>0.0</v>
      </c>
      <c r="D21" s="1">
        <v>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6.0</v>
      </c>
      <c r="C22" s="1">
        <v>4.0</v>
      </c>
      <c r="D22" s="1">
        <v>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97.0</v>
      </c>
      <c r="C23" s="1">
        <v>1.0</v>
      </c>
      <c r="D23" s="1">
        <v>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0.0</v>
      </c>
      <c r="C24" s="1">
        <v>0.0</v>
      </c>
      <c r="D24" s="1">
        <v>19.0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0.0</v>
      </c>
      <c r="C25" s="1">
        <v>0.0</v>
      </c>
      <c r="D25" s="1">
        <v>30.0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97.0</v>
      </c>
      <c r="C26" s="1">
        <v>1.0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19.0</v>
      </c>
      <c r="C27" s="1">
        <v>19.0</v>
      </c>
      <c r="D27" s="1">
        <v>41.0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12.0</v>
      </c>
      <c r="C28" s="1">
        <v>15.0</v>
      </c>
      <c r="D28" s="1">
        <v>6.0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-31.0</v>
      </c>
      <c r="C29" s="1">
        <v>-97.0</v>
      </c>
      <c r="D29" s="1">
        <v>-12.0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9.0</v>
      </c>
      <c r="C30" s="1">
        <v>13.0</v>
      </c>
      <c r="D30" s="1">
        <v>5.0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9.0</v>
      </c>
      <c r="C31" s="1">
        <v>-49.0</v>
      </c>
      <c r="D31" s="1">
        <v>-3.0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0.0</v>
      </c>
      <c r="C32" s="1">
        <v>-1.0</v>
      </c>
      <c r="D32" s="1">
        <v>-6.0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9.0</v>
      </c>
      <c r="C33" s="1">
        <v>-50.0</v>
      </c>
      <c r="D33" s="1">
        <v>-10.0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1.0</v>
      </c>
      <c r="C34" s="1">
        <v>71.0</v>
      </c>
      <c r="D34" s="1">
        <v>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19.0</v>
      </c>
      <c r="C36" s="1">
        <v>19.0</v>
      </c>
      <c r="D36" s="1">
        <v>37.0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19.0</v>
      </c>
      <c r="C37" s="1">
        <v>19.0</v>
      </c>
      <c r="D37" s="1">
        <v>37.0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 t="s">
        <v>88</v>
      </c>
      <c r="C38" s="1" t="s">
        <v>89</v>
      </c>
      <c r="D38" s="1">
        <v>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9.0</v>
      </c>
      <c r="C39" s="1">
        <v>-49.0</v>
      </c>
      <c r="D39" s="1">
        <v>-3.0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 t="s">
        <v>88</v>
      </c>
      <c r="C40" s="1" t="s">
        <v>89</v>
      </c>
      <c r="D40" s="1">
        <v>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88.0</v>
      </c>
      <c r="C41" s="1">
        <v>1.0</v>
      </c>
      <c r="D41" s="1">
        <v>30.0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79.0</v>
      </c>
      <c r="C42" s="1">
        <v>1.0</v>
      </c>
      <c r="D42" s="1">
        <v>11.0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0.0</v>
      </c>
      <c r="C43" s="1">
        <v>23.0</v>
      </c>
      <c r="D43" s="1">
        <v>34.0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>
        <v>0.0</v>
      </c>
      <c r="C44" s="1">
        <v>-1.0</v>
      </c>
      <c r="D44" s="1">
        <v>-6.0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96</v>
      </c>
      <c r="B45" s="1">
        <v>6.0</v>
      </c>
      <c r="C45" s="1">
        <v>6.0</v>
      </c>
      <c r="D45" s="1">
        <v>6.0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97</v>
      </c>
      <c r="B46" s="1">
        <v>32.0</v>
      </c>
      <c r="C46" s="1">
        <v>25.0</v>
      </c>
      <c r="D46" s="1">
        <v>8.0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98</v>
      </c>
      <c r="B47" s="1">
        <v>8.0</v>
      </c>
      <c r="C47" s="1">
        <v>0.0</v>
      </c>
      <c r="D47" s="1">
        <v>0.0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99</v>
      </c>
      <c r="B48" s="1">
        <v>2.0</v>
      </c>
      <c r="C48" s="1">
        <v>8.0</v>
      </c>
      <c r="D48" s="1">
        <v>2.0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100</v>
      </c>
      <c r="B49" s="1">
        <v>12.0</v>
      </c>
      <c r="C49" s="1">
        <v>13.0</v>
      </c>
      <c r="D49" s="1">
        <v>21.0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101</v>
      </c>
      <c r="B50" s="1">
        <v>0.0</v>
      </c>
      <c r="C50" s="1">
        <v>45.0</v>
      </c>
      <c r="D50" s="1">
        <v>45.0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2022.0</v>
      </c>
      <c r="C1" s="1">
        <v>2023.0</v>
      </c>
      <c r="D1" s="1">
        <v>2024.0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24.0</v>
      </c>
      <c r="C2" s="1">
        <v>11.0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24.0</v>
      </c>
      <c r="C3" s="1">
        <v>11.0</v>
      </c>
      <c r="D3" s="1">
        <v>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20.0</v>
      </c>
      <c r="C4" s="1">
        <v>24.0</v>
      </c>
      <c r="D4" s="1">
        <v>29.0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3.0</v>
      </c>
      <c r="C5" s="1">
        <v>-13.0</v>
      </c>
      <c r="D5" s="1">
        <v>-25.0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36.0</v>
      </c>
      <c r="C6" s="1">
        <v>40.0</v>
      </c>
      <c r="D6" s="1">
        <v>11.0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2.0</v>
      </c>
      <c r="C7" s="1">
        <v>2.0</v>
      </c>
      <c r="D7" s="1">
        <v>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39.0</v>
      </c>
      <c r="C8" s="1">
        <v>43.0</v>
      </c>
      <c r="D8" s="1">
        <v>11.0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-35.0</v>
      </c>
      <c r="C9" s="1">
        <v>-56.0</v>
      </c>
      <c r="D9" s="1">
        <v>-11.0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0.0</v>
      </c>
      <c r="C10" s="1">
        <v>-5.0</v>
      </c>
      <c r="D10" s="1">
        <v>-5.0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0.0</v>
      </c>
      <c r="C11" s="1">
        <v>-5.0</v>
      </c>
      <c r="D11" s="1">
        <v>-5.0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1.0</v>
      </c>
      <c r="C12" s="1">
        <v>1.0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-34.0</v>
      </c>
      <c r="C13" s="1">
        <v>-61.0</v>
      </c>
      <c r="D13" s="1">
        <v>-11.0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-34.0</v>
      </c>
      <c r="C14" s="1">
        <v>-61.0</v>
      </c>
      <c r="D14" s="1">
        <v>-11.0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3.0</v>
      </c>
      <c r="C15" s="1">
        <v>6.0</v>
      </c>
      <c r="D15" s="1">
        <v>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-38.0</v>
      </c>
      <c r="C16" s="1">
        <v>-67.0</v>
      </c>
      <c r="D16" s="1">
        <v>-11.0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-38.0</v>
      </c>
      <c r="C17" s="1">
        <v>-67.0</v>
      </c>
      <c r="D17" s="1">
        <v>-11.0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1.0</v>
      </c>
      <c r="C18" s="1">
        <v>2.0</v>
      </c>
      <c r="D18" s="1">
        <v>5.0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-36.0</v>
      </c>
      <c r="C19" s="1">
        <v>-65.0</v>
      </c>
      <c r="D19" s="1">
        <v>-11.0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1">
        <v>-36.0</v>
      </c>
      <c r="C20" s="1">
        <v>-65.0</v>
      </c>
      <c r="D20" s="1">
        <v>-11.0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1">
        <v>-36.0</v>
      </c>
      <c r="C21" s="1">
        <v>-65.0</v>
      </c>
      <c r="D21" s="1">
        <v>-11.0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122</v>
      </c>
      <c r="B23" s="1" t="s">
        <v>123</v>
      </c>
      <c r="C23" s="1" t="s">
        <v>89</v>
      </c>
      <c r="D23" s="1" t="s">
        <v>124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125</v>
      </c>
      <c r="B24" s="1" t="s">
        <v>123</v>
      </c>
      <c r="C24" s="1" t="s">
        <v>89</v>
      </c>
      <c r="D24" s="1" t="s">
        <v>124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126</v>
      </c>
      <c r="B25" s="1">
        <v>15.0</v>
      </c>
      <c r="C25" s="1">
        <v>19.0</v>
      </c>
      <c r="D25" s="1">
        <v>20.0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127</v>
      </c>
      <c r="B26" s="1" t="s">
        <v>123</v>
      </c>
      <c r="C26" s="1" t="s">
        <v>89</v>
      </c>
      <c r="D26" s="1" t="s">
        <v>124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 t="s">
        <v>123</v>
      </c>
      <c r="C27" s="1" t="s">
        <v>89</v>
      </c>
      <c r="D27" s="1" t="s">
        <v>124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15.0</v>
      </c>
      <c r="C28" s="1">
        <v>19.0</v>
      </c>
      <c r="D28" s="1">
        <v>20.0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 t="s">
        <v>131</v>
      </c>
      <c r="C29" s="1" t="s">
        <v>123</v>
      </c>
      <c r="D29" s="1" t="s">
        <v>132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133</v>
      </c>
      <c r="B30" s="1" t="s">
        <v>131</v>
      </c>
      <c r="C30" s="1" t="s">
        <v>123</v>
      </c>
      <c r="D30" s="1" t="s">
        <v>132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134</v>
      </c>
      <c r="B32" s="1">
        <v>-33.0</v>
      </c>
      <c r="C32" s="1">
        <v>-54.0</v>
      </c>
      <c r="D32" s="1">
        <v>-11.0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135</v>
      </c>
      <c r="B33" s="1">
        <v>-35.0</v>
      </c>
      <c r="C33" s="1">
        <v>-56.0</v>
      </c>
      <c r="D33" s="1">
        <v>-11.0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136</v>
      </c>
      <c r="B34" s="1">
        <v>-35.0</v>
      </c>
      <c r="C34" s="1">
        <v>-56.0</v>
      </c>
      <c r="D34" s="1">
        <v>-11.0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137</v>
      </c>
      <c r="B35" s="1">
        <v>0.0</v>
      </c>
      <c r="C35" s="1">
        <v>-51.0</v>
      </c>
      <c r="D35" s="1">
        <v>-11.0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138</v>
      </c>
      <c r="B36" s="1" t="s">
        <v>139</v>
      </c>
      <c r="C36" s="1" t="s">
        <v>140</v>
      </c>
      <c r="D36" s="1" t="s">
        <v>141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142</v>
      </c>
      <c r="B37" s="1">
        <v>-20.0</v>
      </c>
      <c r="C37" s="1">
        <v>-36.0</v>
      </c>
      <c r="D37" s="1">
        <v>-7.0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144</v>
      </c>
      <c r="B39" s="1">
        <v>4.0</v>
      </c>
      <c r="C39" s="1">
        <v>0.0</v>
      </c>
      <c r="D39" s="1">
        <v>18.0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145</v>
      </c>
      <c r="B40" s="1">
        <v>32.0</v>
      </c>
      <c r="C40" s="1">
        <v>40.0</v>
      </c>
      <c r="D40" s="1">
        <v>10.0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146</v>
      </c>
      <c r="B41" s="1">
        <v>0.0</v>
      </c>
      <c r="C41" s="1">
        <v>2.0</v>
      </c>
      <c r="D41" s="1">
        <v>4.0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147</v>
      </c>
      <c r="B42" s="1">
        <v>0.0</v>
      </c>
      <c r="C42" s="1">
        <v>1.0</v>
      </c>
      <c r="D42" s="1">
        <v>2.0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148</v>
      </c>
      <c r="B43" s="1">
        <v>0.0</v>
      </c>
      <c r="C43" s="1">
        <v>1.0</v>
      </c>
      <c r="D43" s="1">
        <v>1.0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2022.0</v>
      </c>
      <c r="C1" s="1">
        <v>2023.0</v>
      </c>
      <c r="D1" s="1">
        <v>2024.0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150</v>
      </c>
      <c r="B3" s="1">
        <v>0.0</v>
      </c>
      <c r="C3" s="1" t="s">
        <v>151</v>
      </c>
      <c r="D3" s="1" t="s">
        <v>152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0.0</v>
      </c>
      <c r="C4" s="1" t="s">
        <v>154</v>
      </c>
      <c r="D4" s="1">
        <v>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155</v>
      </c>
      <c r="B5" s="1">
        <v>0.0</v>
      </c>
      <c r="C5" s="1" t="s">
        <v>156</v>
      </c>
      <c r="D5" s="1">
        <v>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157</v>
      </c>
      <c r="B6" s="1">
        <v>0.0</v>
      </c>
      <c r="C6" s="1">
        <v>327.0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159</v>
      </c>
      <c r="B8" s="1" t="s">
        <v>160</v>
      </c>
      <c r="C8" s="1" t="s">
        <v>161</v>
      </c>
      <c r="D8" s="1" t="s">
        <v>162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163</v>
      </c>
      <c r="B9" s="1" t="s">
        <v>164</v>
      </c>
      <c r="C9" s="1" t="s">
        <v>165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166</v>
      </c>
      <c r="B10" s="1">
        <v>-138.0</v>
      </c>
      <c r="C10" s="1" t="s">
        <v>167</v>
      </c>
      <c r="D10" s="1">
        <v>-2.0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168</v>
      </c>
      <c r="B11" s="1" t="s">
        <v>169</v>
      </c>
      <c r="C11" s="1" t="s">
        <v>170</v>
      </c>
      <c r="D11" s="1">
        <v>-2.0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171</v>
      </c>
      <c r="B12" s="1" t="s">
        <v>169</v>
      </c>
      <c r="C12" s="1" t="s">
        <v>170</v>
      </c>
      <c r="D12" s="1">
        <v>-2.0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172</v>
      </c>
      <c r="B13" s="1" t="s">
        <v>173</v>
      </c>
      <c r="C13" s="1" t="s">
        <v>174</v>
      </c>
      <c r="D13" s="1">
        <v>-2.0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175</v>
      </c>
      <c r="B14" s="1" t="s">
        <v>176</v>
      </c>
      <c r="C14" s="1" t="s">
        <v>177</v>
      </c>
      <c r="D14" s="1">
        <v>-2.0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178</v>
      </c>
      <c r="B15" s="1" t="s">
        <v>176</v>
      </c>
      <c r="C15" s="1" t="s">
        <v>177</v>
      </c>
      <c r="D15" s="1">
        <v>-2.0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179</v>
      </c>
      <c r="B16" s="1" t="s">
        <v>180</v>
      </c>
      <c r="C16" s="1" t="s">
        <v>181</v>
      </c>
      <c r="D16" s="1">
        <v>-1.0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182</v>
      </c>
      <c r="B17" s="1">
        <v>0.0</v>
      </c>
      <c r="C17" s="1" t="s">
        <v>183</v>
      </c>
      <c r="D17" s="1">
        <v>-1.0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184</v>
      </c>
      <c r="B18" s="1">
        <v>0.0</v>
      </c>
      <c r="C18" s="1" t="s">
        <v>185</v>
      </c>
      <c r="D18" s="1">
        <v>-1.0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186</v>
      </c>
      <c r="B20" s="1">
        <v>0.0</v>
      </c>
      <c r="C20" s="1" t="s">
        <v>187</v>
      </c>
      <c r="D20" s="1" t="s">
        <v>188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189</v>
      </c>
      <c r="B21" s="1">
        <v>0.0</v>
      </c>
      <c r="C21" s="1" t="s">
        <v>190</v>
      </c>
      <c r="D21" s="1" t="s">
        <v>191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192</v>
      </c>
      <c r="B22" s="1">
        <v>0.0</v>
      </c>
      <c r="C22" s="1" t="s">
        <v>193</v>
      </c>
      <c r="D22" s="1" t="s">
        <v>194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196</v>
      </c>
      <c r="B24" s="1" t="s">
        <v>197</v>
      </c>
      <c r="C24" s="1" t="s">
        <v>198</v>
      </c>
      <c r="D24" s="1" t="s">
        <v>199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200</v>
      </c>
      <c r="B25" s="1" t="s">
        <v>201</v>
      </c>
      <c r="C25" s="1" t="s">
        <v>202</v>
      </c>
      <c r="D25" s="1" t="s">
        <v>203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204</v>
      </c>
      <c r="B26" s="1">
        <v>0.0</v>
      </c>
      <c r="C26" s="1" t="s">
        <v>205</v>
      </c>
      <c r="D26" s="1" t="s">
        <v>206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207</v>
      </c>
      <c r="B27" s="1">
        <v>0.0</v>
      </c>
      <c r="C27" s="1" t="s">
        <v>208</v>
      </c>
      <c r="D27" s="1" t="s">
        <v>209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210</v>
      </c>
      <c r="B28" s="1">
        <v>0.0</v>
      </c>
      <c r="C28" s="1">
        <v>15.0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211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212</v>
      </c>
      <c r="B30" s="1" t="s">
        <v>213</v>
      </c>
      <c r="C30" s="1" t="s">
        <v>214</v>
      </c>
      <c r="D30" s="1" t="s">
        <v>215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216</v>
      </c>
      <c r="B31" s="1" t="s">
        <v>217</v>
      </c>
      <c r="C31" s="1" t="s">
        <v>218</v>
      </c>
      <c r="D31" s="1" t="s">
        <v>219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220</v>
      </c>
      <c r="B32" s="1">
        <v>0.0</v>
      </c>
      <c r="C32" s="1">
        <v>0.0</v>
      </c>
      <c r="D32" s="1" t="s">
        <v>221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222</v>
      </c>
      <c r="B33" s="1">
        <v>0.0</v>
      </c>
      <c r="C33" s="1">
        <v>0.0</v>
      </c>
      <c r="D33" s="1" t="s">
        <v>223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224</v>
      </c>
      <c r="B34" s="1" t="s">
        <v>225</v>
      </c>
      <c r="C34" s="1" t="s">
        <v>226</v>
      </c>
      <c r="D34" s="1" t="s">
        <v>227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228</v>
      </c>
      <c r="B35" s="1">
        <v>0.0</v>
      </c>
      <c r="C35" s="1" t="s">
        <v>229</v>
      </c>
      <c r="D35" s="1" t="s">
        <v>230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231</v>
      </c>
      <c r="B36" s="1">
        <v>0.0</v>
      </c>
      <c r="C36" s="1" t="s">
        <v>232</v>
      </c>
      <c r="D36" s="1" t="s">
        <v>233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234</v>
      </c>
      <c r="B37" s="1">
        <v>0.0</v>
      </c>
      <c r="C37" s="1" t="s">
        <v>235</v>
      </c>
      <c r="D37" s="1" t="s">
        <v>236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237</v>
      </c>
      <c r="B38" s="1" t="s">
        <v>238</v>
      </c>
      <c r="C38" s="1" t="s">
        <v>239</v>
      </c>
      <c r="D38" s="1" t="s">
        <v>89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240</v>
      </c>
      <c r="B39" s="1" t="s">
        <v>241</v>
      </c>
      <c r="C39" s="1" t="s">
        <v>242</v>
      </c>
      <c r="D39" s="1" t="s">
        <v>131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243</v>
      </c>
      <c r="B40" s="1" t="s">
        <v>238</v>
      </c>
      <c r="C40" s="1" t="s">
        <v>244</v>
      </c>
      <c r="D40" s="1" t="s">
        <v>89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245</v>
      </c>
      <c r="B41" s="1" t="s">
        <v>241</v>
      </c>
      <c r="C41" s="1" t="s">
        <v>246</v>
      </c>
      <c r="D41" s="1" t="s">
        <v>131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248</v>
      </c>
      <c r="B43" s="1">
        <v>0.0</v>
      </c>
      <c r="C43" s="1" t="s">
        <v>249</v>
      </c>
      <c r="D43" s="1" t="s">
        <v>250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251</v>
      </c>
      <c r="B44" s="1">
        <v>0.0</v>
      </c>
      <c r="C44" s="1" t="s">
        <v>252</v>
      </c>
      <c r="D44" s="1" t="s">
        <v>253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254</v>
      </c>
      <c r="B45" s="1">
        <v>0.0</v>
      </c>
      <c r="C45" s="1" t="s">
        <v>255</v>
      </c>
      <c r="D45" s="1">
        <v>0.0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256</v>
      </c>
      <c r="B46" s="1">
        <v>0.0</v>
      </c>
      <c r="C46" s="1" t="s">
        <v>257</v>
      </c>
      <c r="D46" s="1">
        <v>0.0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258</v>
      </c>
      <c r="B47" s="1">
        <v>0.0</v>
      </c>
      <c r="C47" s="1" t="s">
        <v>257</v>
      </c>
      <c r="D47" s="1">
        <v>0.0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259</v>
      </c>
      <c r="B48" s="1">
        <v>0.0</v>
      </c>
      <c r="C48" s="1" t="s">
        <v>260</v>
      </c>
      <c r="D48" s="1">
        <v>0.0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261</v>
      </c>
      <c r="B49" s="1">
        <v>0.0</v>
      </c>
      <c r="C49" s="1" t="s">
        <v>262</v>
      </c>
      <c r="D49" s="1">
        <v>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263</v>
      </c>
      <c r="B50" s="1">
        <v>0.0</v>
      </c>
      <c r="C50" s="1" t="s">
        <v>264</v>
      </c>
      <c r="D50" s="1">
        <v>0.0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265</v>
      </c>
      <c r="B51" s="1">
        <v>0.0</v>
      </c>
      <c r="C51" s="1" t="s">
        <v>266</v>
      </c>
      <c r="D51" s="1">
        <v>0.0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267</v>
      </c>
      <c r="B52" s="1">
        <v>0.0</v>
      </c>
      <c r="C52" s="1" t="s">
        <v>268</v>
      </c>
      <c r="D52" s="1" t="s">
        <v>269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270</v>
      </c>
      <c r="B53" s="1">
        <v>0.0</v>
      </c>
      <c r="C53" s="1" t="s">
        <v>271</v>
      </c>
      <c r="D53" s="1" t="s">
        <v>272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273</v>
      </c>
      <c r="B54" s="1">
        <v>0.0</v>
      </c>
      <c r="C54" s="1" t="s">
        <v>274</v>
      </c>
      <c r="D54" s="1" t="s">
        <v>275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276</v>
      </c>
      <c r="B55" s="1">
        <v>0.0</v>
      </c>
      <c r="C55" s="1" t="s">
        <v>277</v>
      </c>
      <c r="D55" s="1" t="s">
        <v>278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279</v>
      </c>
      <c r="B56" s="1">
        <v>0.0</v>
      </c>
      <c r="C56" s="1" t="s">
        <v>277</v>
      </c>
      <c r="D56" s="1" t="s">
        <v>278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280</v>
      </c>
      <c r="B57" s="1">
        <v>0.0</v>
      </c>
      <c r="C57" s="1" t="s">
        <v>281</v>
      </c>
      <c r="D57" s="1" t="s">
        <v>282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283</v>
      </c>
      <c r="B58" s="1">
        <v>0.0</v>
      </c>
      <c r="C58" s="1" t="s">
        <v>284</v>
      </c>
      <c r="D58" s="1" t="s">
        <v>285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286</v>
      </c>
      <c r="B59" s="1">
        <v>0.0</v>
      </c>
      <c r="C59" s="1">
        <v>0.0</v>
      </c>
      <c r="D59" s="1">
        <v>0.0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287</v>
      </c>
      <c r="B60" s="1">
        <v>0.0</v>
      </c>
      <c r="C60" s="1">
        <v>0.0</v>
      </c>
      <c r="D60" s="1">
        <v>0.0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289</v>
      </c>
      <c r="B62" s="1">
        <v>0.0</v>
      </c>
      <c r="C62" s="1">
        <v>0.0</v>
      </c>
      <c r="D62" s="1" t="s">
        <v>290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291</v>
      </c>
      <c r="B63" s="1">
        <v>0.0</v>
      </c>
      <c r="C63" s="1">
        <v>0.0</v>
      </c>
      <c r="D63" s="1" t="s">
        <v>292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293</v>
      </c>
      <c r="B64" s="1">
        <v>0.0</v>
      </c>
      <c r="C64" s="1">
        <v>0.0</v>
      </c>
      <c r="D64" s="1" t="s">
        <v>294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295</v>
      </c>
      <c r="B65" s="1">
        <v>0.0</v>
      </c>
      <c r="C65" s="1">
        <v>0.0</v>
      </c>
      <c r="D65" s="1" t="s">
        <v>296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297</v>
      </c>
      <c r="B66" s="1">
        <v>0.0</v>
      </c>
      <c r="C66" s="1">
        <v>0.0</v>
      </c>
      <c r="D66" s="1" t="s">
        <v>296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298</v>
      </c>
      <c r="B67" s="1">
        <v>0.0</v>
      </c>
      <c r="C67" s="1">
        <v>0.0</v>
      </c>
      <c r="D67" s="1" t="s">
        <v>299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300</v>
      </c>
      <c r="B68" s="1">
        <v>0.0</v>
      </c>
      <c r="C68" s="1">
        <v>0.0</v>
      </c>
      <c r="D68" s="1">
        <v>458.0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301</v>
      </c>
      <c r="B69" s="1">
        <v>0.0</v>
      </c>
      <c r="C69" s="1">
        <v>0.0</v>
      </c>
      <c r="D69" s="1" t="s">
        <v>302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303</v>
      </c>
      <c r="B70" s="1">
        <v>0.0</v>
      </c>
      <c r="C70" s="1">
        <v>0.0</v>
      </c>
      <c r="D70" s="1" t="s">
        <v>304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305</v>
      </c>
      <c r="B71" s="1">
        <v>0.0</v>
      </c>
      <c r="C71" s="1">
        <v>0.0</v>
      </c>
      <c r="D71" s="1" t="s">
        <v>306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307</v>
      </c>
      <c r="B72" s="1">
        <v>0.0</v>
      </c>
      <c r="C72" s="1">
        <v>0.0</v>
      </c>
      <c r="D72" s="1" t="s">
        <v>308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309</v>
      </c>
      <c r="B73" s="1">
        <v>0.0</v>
      </c>
      <c r="C73" s="1">
        <v>0.0</v>
      </c>
      <c r="D73" s="1" t="s">
        <v>310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311</v>
      </c>
      <c r="B74" s="1">
        <v>0.0</v>
      </c>
      <c r="C74" s="1">
        <v>0.0</v>
      </c>
      <c r="D74" s="1" t="s">
        <v>312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313</v>
      </c>
      <c r="B75" s="1">
        <v>0.0</v>
      </c>
      <c r="C75" s="1">
        <v>0.0</v>
      </c>
      <c r="D75" s="1" t="s">
        <v>312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314</v>
      </c>
      <c r="B76" s="1">
        <v>0.0</v>
      </c>
      <c r="C76" s="1">
        <v>0.0</v>
      </c>
      <c r="D76" s="1" t="s">
        <v>315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316</v>
      </c>
      <c r="B77" s="1">
        <v>0.0</v>
      </c>
      <c r="C77" s="1">
        <v>0.0</v>
      </c>
      <c r="D77" s="1" t="s">
        <v>317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318</v>
      </c>
      <c r="C1" s="1" t="s">
        <v>319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320</v>
      </c>
      <c r="B2" s="1" t="s">
        <v>321</v>
      </c>
      <c r="C2" s="1" t="s">
        <v>322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323</v>
      </c>
      <c r="B3" s="1" t="s">
        <v>324</v>
      </c>
      <c r="C3" s="1" t="s">
        <v>325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326</v>
      </c>
      <c r="B4" s="1" t="s">
        <v>327</v>
      </c>
      <c r="C4" s="1" t="s">
        <v>328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323</v>
      </c>
      <c r="B5" s="1" t="s">
        <v>324</v>
      </c>
      <c r="C5" s="1" t="s">
        <v>329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330</v>
      </c>
      <c r="B6" s="1" t="s">
        <v>331</v>
      </c>
      <c r="C6" s="1" t="s">
        <v>332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333</v>
      </c>
      <c r="B7" s="1" t="s">
        <v>334</v>
      </c>
      <c r="C7" s="1" t="s">
        <v>335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336</v>
      </c>
      <c r="B8" s="1" t="s">
        <v>337</v>
      </c>
      <c r="C8" s="1" t="s">
        <v>338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339</v>
      </c>
      <c r="B9" s="1" t="s">
        <v>340</v>
      </c>
      <c r="C9" s="1" t="s">
        <v>341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342</v>
      </c>
      <c r="B10" s="1" t="s">
        <v>343</v>
      </c>
      <c r="C10" s="1" t="s">
        <v>344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345</v>
      </c>
      <c r="B11" s="1" t="s">
        <v>346</v>
      </c>
      <c r="C11" s="1" t="s">
        <v>347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348</v>
      </c>
      <c r="B12" s="1" t="s">
        <v>349</v>
      </c>
      <c r="C12" s="1" t="s">
        <v>347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350</v>
      </c>
      <c r="B13" s="1" t="s">
        <v>351</v>
      </c>
      <c r="C13" s="1" t="s">
        <v>352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353</v>
      </c>
      <c r="B14" s="1" t="s">
        <v>354</v>
      </c>
      <c r="C14" s="1" t="s">
        <v>354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355</v>
      </c>
      <c r="B15" s="1" t="s">
        <v>324</v>
      </c>
      <c r="C15" s="1" t="s">
        <v>324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356</v>
      </c>
      <c r="B16" s="1" t="s">
        <v>324</v>
      </c>
      <c r="C16" s="1" t="s">
        <v>324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357</v>
      </c>
      <c r="B17" s="1" t="s">
        <v>358</v>
      </c>
      <c r="C17" s="1" t="s">
        <v>359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360</v>
      </c>
      <c r="B18" s="1" t="s">
        <v>324</v>
      </c>
      <c r="C18" s="1" t="s">
        <v>324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361</v>
      </c>
      <c r="B19" s="1" t="s">
        <v>362</v>
      </c>
      <c r="C19" s="1" t="s">
        <v>363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364</v>
      </c>
      <c r="B20" s="1" t="s">
        <v>365</v>
      </c>
      <c r="C20" s="1" t="s">
        <v>366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367</v>
      </c>
      <c r="B21" s="1" t="s">
        <v>368</v>
      </c>
      <c r="C21" s="1" t="s">
        <v>369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370</v>
      </c>
      <c r="B22" s="1" t="s">
        <v>371</v>
      </c>
      <c r="C22" s="1" t="s">
        <v>372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373</v>
      </c>
      <c r="B23" s="1" t="s">
        <v>374</v>
      </c>
      <c r="C23" s="1" t="s">
        <v>375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376</v>
      </c>
      <c r="B24" s="1" t="s">
        <v>377</v>
      </c>
      <c r="C24" s="1" t="s">
        <v>378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379</v>
      </c>
      <c r="B25" s="1" t="s">
        <v>380</v>
      </c>
      <c r="C25" s="1" t="s">
        <v>381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382</v>
      </c>
      <c r="B26" s="1" t="s">
        <v>383</v>
      </c>
      <c r="C26" s="1" t="s">
        <v>384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385</v>
      </c>
      <c r="B2" s="1" t="s">
        <v>386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387</v>
      </c>
      <c r="B3" s="1" t="s">
        <v>388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389</v>
      </c>
      <c r="B4" s="1" t="s">
        <v>390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391</v>
      </c>
      <c r="B5" s="1" t="s">
        <v>392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393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394</v>
      </c>
      <c r="B7" s="1" t="s">
        <v>395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396</v>
      </c>
      <c r="B8" s="4" t="s">
        <v>397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398</v>
      </c>
      <c r="B9" s="1" t="s">
        <v>399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400</v>
      </c>
      <c r="B10" s="1" t="s">
        <v>401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402</v>
      </c>
      <c r="B11" s="1" t="s">
        <v>399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403</v>
      </c>
      <c r="B12" s="1" t="s">
        <v>404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405</v>
      </c>
      <c r="B13" s="1" t="s">
        <v>406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407</v>
      </c>
      <c r="B14" s="1" t="s">
        <v>404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408</v>
      </c>
      <c r="B15" s="1" t="s">
        <v>409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410</v>
      </c>
      <c r="B16" s="1">
        <v>45.0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411</v>
      </c>
      <c r="B17" s="1" t="s">
        <v>412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413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414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415</v>
      </c>
      <c r="B20" s="1">
        <v>0.0351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416</v>
      </c>
      <c r="B21" s="1">
        <v>0.0315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417</v>
      </c>
      <c r="B22" s="1">
        <v>0.0285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418</v>
      </c>
      <c r="B23" s="1">
        <v>0.0329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419</v>
      </c>
      <c r="B24" s="1">
        <v>0.0351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420</v>
      </c>
      <c r="B25" s="1">
        <v>0.0315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421</v>
      </c>
      <c r="B26" s="1">
        <v>0.0285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422</v>
      </c>
      <c r="B27" s="1">
        <v>0.0329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423</v>
      </c>
      <c r="B28" s="1">
        <v>-0.381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424</v>
      </c>
      <c r="B29" s="1">
        <v>1.15527706E8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425</v>
      </c>
      <c r="B30" s="1">
        <v>1.15527706E8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426</v>
      </c>
      <c r="B31" s="1">
        <v>1.14008296E8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427</v>
      </c>
      <c r="B32" s="1">
        <v>3.2052431E8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428</v>
      </c>
      <c r="B33" s="1">
        <v>3.2052431E8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429</v>
      </c>
      <c r="B34" s="1">
        <v>0.0287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430</v>
      </c>
      <c r="B35" s="1">
        <v>100.0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431</v>
      </c>
      <c r="B36" s="1">
        <v>1.7266756E7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432</v>
      </c>
      <c r="B37" s="1">
        <v>0.018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433</v>
      </c>
      <c r="B38" s="1">
        <v>0.46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434</v>
      </c>
      <c r="B39" s="1">
        <v>405.91367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435</v>
      </c>
      <c r="B40" s="1">
        <v>0.03144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436</v>
      </c>
      <c r="B41" s="1">
        <v>0.119955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437</v>
      </c>
      <c r="B42" s="1" t="s">
        <v>438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439</v>
      </c>
      <c r="B43" s="1">
        <v>1357482.0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440</v>
      </c>
      <c r="B44" s="1">
        <v>3.0470184E7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441</v>
      </c>
      <c r="B45" s="1">
        <v>5.48150976E8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442</v>
      </c>
      <c r="B46" s="1">
        <v>2.2633093E7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443</v>
      </c>
      <c r="B47" s="1">
        <v>1521401.0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444</v>
      </c>
      <c r="B48" s="1">
        <v>1.7328384E9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445</v>
      </c>
      <c r="B49" s="1">
        <v>1.7356032E9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446</v>
      </c>
      <c r="B50" s="1">
        <v>0.041300002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447</v>
      </c>
      <c r="B51" s="1">
        <v>0.16509001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448</v>
      </c>
      <c r="B52" s="1">
        <v>0.00422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449</v>
      </c>
      <c r="B53" s="1">
        <v>0.15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450</v>
      </c>
      <c r="B54" s="1">
        <v>0.0433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451</v>
      </c>
      <c r="B55" s="1">
        <v>5.48150976E8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452</v>
      </c>
      <c r="B56" s="1">
        <v>-0.001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453</v>
      </c>
      <c r="B57" s="1">
        <v>1.7118432E9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454</v>
      </c>
      <c r="B58" s="1">
        <v>1.7433792E9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455</v>
      </c>
      <c r="B59" s="1">
        <v>1.7118432E9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456</v>
      </c>
      <c r="B60" s="1">
        <v>-1.1427935E7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457</v>
      </c>
      <c r="B61" s="1">
        <v>-4.23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458</v>
      </c>
      <c r="B62" s="1" t="s">
        <v>459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460</v>
      </c>
      <c r="B63" s="1">
        <v>1.7022528E9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461</v>
      </c>
      <c r="B64" s="1">
        <v>31.912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462</v>
      </c>
      <c r="B65" s="1">
        <v>-0.119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463</v>
      </c>
      <c r="B66" s="1">
        <v>-0.85943776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464</v>
      </c>
      <c r="B67" s="1">
        <v>0.22455823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465</v>
      </c>
      <c r="B68" s="1" t="s">
        <v>466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467</v>
      </c>
      <c r="B69" s="1" t="s">
        <v>468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469</v>
      </c>
      <c r="B70" s="1" t="s">
        <v>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470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471</v>
      </c>
      <c r="B72" s="1" t="s">
        <v>472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473</v>
      </c>
      <c r="B73" s="1" t="s">
        <v>472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474</v>
      </c>
      <c r="B74" s="1">
        <v>1.6642854E9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475</v>
      </c>
      <c r="B75" s="1" t="s">
        <v>476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477</v>
      </c>
      <c r="B76" s="1" t="s">
        <v>478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479</v>
      </c>
      <c r="B77" s="1" t="s">
        <v>480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481</v>
      </c>
      <c r="B78" s="1" t="s">
        <v>482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483</v>
      </c>
      <c r="B79" s="1">
        <v>-1.8E7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484</v>
      </c>
      <c r="B80" s="1">
        <v>0.0315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485</v>
      </c>
      <c r="B81" s="1" t="s">
        <v>486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487</v>
      </c>
      <c r="B82" s="1">
        <v>188985.0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488</v>
      </c>
      <c r="B83" s="1">
        <v>0.005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489</v>
      </c>
      <c r="B84" s="1">
        <v>-1.1361467E7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490</v>
      </c>
      <c r="B85" s="1">
        <v>305637.0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491</v>
      </c>
      <c r="B86" s="1">
        <v>0.158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492</v>
      </c>
      <c r="B87" s="1">
        <v>1.027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493</v>
      </c>
      <c r="B88" s="1">
        <v>42538.0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494</v>
      </c>
      <c r="B89" s="1">
        <v>0.002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495</v>
      </c>
      <c r="B90" s="1">
        <v>-6.20219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496</v>
      </c>
      <c r="B91" s="1">
        <v>-255464.0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497</v>
      </c>
      <c r="B92" s="1">
        <v>-6622155.0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498</v>
      </c>
      <c r="B93" s="1">
        <v>-3872110.0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499</v>
      </c>
      <c r="B94" s="1">
        <v>-1454.1614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500</v>
      </c>
      <c r="B95" s="1" t="s">
        <v>438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501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49</v>
      </c>
      <c r="B3" s="1">
        <v>0.0</v>
      </c>
      <c r="C3" s="1">
        <v>-14.0</v>
      </c>
      <c r="D3" s="1">
        <v>-6.0</v>
      </c>
      <c r="E3" s="1">
        <f>IF(D3*FORECAST(E2,B3:D3,B2:D2)&gt;0,FORECAST(E2,B3:D3,B2:D2),D3)*$X$1</f>
        <v>-12.66666667</v>
      </c>
      <c r="F3" s="1">
        <f>IF(E3*FORECAST(F2,B3:E3,B2:E2)&gt;0,FORECAST(F2,B3:E3,B2:E2),E3)*$X$1</f>
        <v>-15.66666667</v>
      </c>
      <c r="G3" s="1">
        <f>IF(F3*FORECAST(G2,B3:F3,B2:F2)&gt;0,FORECAST(G2,B3:F3,B2:F2),F3)*$X$1</f>
        <v>-18.66666667</v>
      </c>
      <c r="H3" s="1">
        <f>IF(G3*FORECAST(H2,B3:G3,B2:G2)&gt;0,FORECAST(H2,B3:G3,B2:G2),G3)*$X$1</f>
        <v>-21.66666667</v>
      </c>
      <c r="I3" s="1">
        <f>IF(H3*FORECAST(I2,B3:H3,B2:H2)&gt;0,FORECAST(I2,B3:H3,B2:H2),H3)*$X$1</f>
        <v>-24.66666667</v>
      </c>
      <c r="J3" s="1">
        <f>IF(I3*FORECAST(J2,B3:I3,B2:I2)&gt;0,FORECAST(J2,B3:I3,B2:I2),I3)*$X$1</f>
        <v>-27.66666667</v>
      </c>
      <c r="K3" s="1">
        <f>IF(J3*FORECAST(K2,B3:J3,B2:J2)&gt;0,FORECAST(K2,B3:J3,B2:J2),J3)*$X$1</f>
        <v>-30.66666667</v>
      </c>
      <c r="L3" s="5">
        <f>IF(K3*FORECAST(L2,B3:K3,B2:K2)&gt;0,FORECAST(L2,B3:K3,B2:K2),K3)*$X$1</f>
        <v>-33.66666667</v>
      </c>
      <c r="M3" s="5">
        <f>IF(L3*FORECAST(M2,B3:L3,B2:L2)&gt;0,FORECAST(M2,B3:L3,B2:L2),L3)*$X$1</f>
        <v>-36.66666667</v>
      </c>
      <c r="N3" s="5">
        <f>IF(M3*FORECAST(N2,B3:M3,B2:M2)&gt;0,FORECAST(N2,B3:M3,B2:M2),M3)*$X$1</f>
        <v>-39.66666667</v>
      </c>
      <c r="O3" s="5">
        <f>IF(N3*FORECAST(O2,B3:N3,B2:N2)&gt;0,FORECAST(O2,B3:N3,B2:N2),N3)*$X$1</f>
        <v>-42.66666667</v>
      </c>
      <c r="P3" s="5">
        <f>IF(O3*FORECAST(P2,B3:O3,B2:O2)&gt;0,FORECAST(P2,B3:O3,B2:O2),O3)*$X$1</f>
        <v>-45.66666667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79.0</v>
      </c>
      <c r="C4" s="1">
        <v>1.0</v>
      </c>
      <c r="D4" s="1">
        <v>11.0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502</v>
      </c>
      <c r="B5" s="1">
        <v>15.0</v>
      </c>
      <c r="C5" s="1">
        <v>19.0</v>
      </c>
      <c r="D5" s="1">
        <v>20.0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503</v>
      </c>
      <c r="L7" s="1">
        <f>IF(P3*FORECAST(P2,B3:P3,B2:P2)&gt;0,FORECAST(P2,B3:P3,B2:P2),O3)*$X$1 * (1+0.02)/(0.0789-0.02)</f>
        <v>-790.8319185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504</v>
      </c>
      <c r="L8" s="6">
        <f t="array" ref="L8">NPV(0.0789,F3:P3)</f>
        <v>-203.9384247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505</v>
      </c>
      <c r="L9" s="6">
        <f t="array" ref="L9">NPV(0.0789,F16:P16)</f>
        <v>-342.9975874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506</v>
      </c>
      <c r="L10" s="6">
        <f>L8 + L9</f>
        <v>-546.9360121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507</v>
      </c>
      <c r="L12" s="6">
        <f>L10 - L11</f>
        <v>-557.9360121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508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-27.89680061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-790.8319185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-38.0</v>
      </c>
      <c r="C3" s="1">
        <v>-67.0</v>
      </c>
      <c r="D3" s="1">
        <v>-11.0</v>
      </c>
      <c r="E3" s="1">
        <f>IF(D3*FORECAST(E2,B3:D3,B2:D2)&gt;0,FORECAST(E2,B3:D3,B2:D2),D3)*$X$1</f>
        <v>-11.66666667</v>
      </c>
      <c r="F3" s="1">
        <f>IF(E3*FORECAST(F2,B3:E3,B2:E2)&gt;0,FORECAST(F2,B3:E3,B2:E2),E3)*$X$1</f>
        <v>-11.66666667</v>
      </c>
      <c r="G3" s="1">
        <f>IF(F3*FORECAST(G2,B3:F3,B2:F2)&gt;0,FORECAST(G2,B3:F3,B2:F2),F3)*$X$1</f>
        <v>-11.66666667</v>
      </c>
      <c r="H3" s="1">
        <f>IF(G3*FORECAST(H2,B3:G3,B2:G2)&gt;0,FORECAST(H2,B3:G3,B2:G2),G3)*$X$1</f>
        <v>-11.66666667</v>
      </c>
      <c r="I3" s="1">
        <f>IF(H3*FORECAST(I2,B3:H3,B2:H2)&gt;0,FORECAST(I2,B3:H3,B2:H2),H3)*$X$1</f>
        <v>-11.66666667</v>
      </c>
      <c r="J3" s="1">
        <f>IF(I3*FORECAST(J2,B3:I3,B2:I2)&gt;0,FORECAST(J2,B3:I3,B2:I2),I3)*$X$1</f>
        <v>-11.66666667</v>
      </c>
      <c r="K3" s="1">
        <f>IF(J3*FORECAST(K2,B3:J3,B2:J2)&gt;0,FORECAST(K2,B3:J3,B2:J2),J3)*$X$1</f>
        <v>-11.66666667</v>
      </c>
      <c r="L3" s="5">
        <f>IF(K3*FORECAST(L2,B3:K3,B2:K2)&gt;0,FORECAST(L2,B3:K3,B2:K2),K3)*$X$1</f>
        <v>-11.66666667</v>
      </c>
      <c r="M3" s="5">
        <f>IF(L3*FORECAST(M2,B3:L3,B2:L2)&gt;0,FORECAST(M2,B3:L3,B2:L2),L3)*$X$1</f>
        <v>-11.66666667</v>
      </c>
      <c r="N3" s="5">
        <f>IF(M3*FORECAST(N2,B3:M3,B2:M2)&gt;0,FORECAST(N2,B3:M3,B2:M2),M3)*$X$1</f>
        <v>-0.6212121212</v>
      </c>
      <c r="O3" s="5">
        <f>IF(N3*FORECAST(O2,B3:N3,B2:N2)&gt;0,FORECAST(O2,B3:N3,B2:N2),N3)*$X$1</f>
        <v>-0.6212121212</v>
      </c>
      <c r="P3" s="5">
        <f>IF(O3*FORECAST(P2,B3:O3,B2:O2)&gt;0,FORECAST(P2,B3:O3,B2:O2),O3)*$X$1</f>
        <v>-0.6212121212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92</v>
      </c>
      <c r="B4" s="1">
        <v>79.0</v>
      </c>
      <c r="C4" s="1">
        <v>1.0</v>
      </c>
      <c r="D4" s="1">
        <v>11.0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502</v>
      </c>
      <c r="B5" s="1">
        <v>15.0</v>
      </c>
      <c r="C5" s="1">
        <v>19.0</v>
      </c>
      <c r="D5" s="1">
        <v>20.0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503</v>
      </c>
      <c r="L7" s="1">
        <f>IF(P3*FORECAST(P2,B3:P3,B2:P2)&gt;0,FORECAST(P2,B3:P3,B2:P2),O3)*$X$1 * (1+0.02)/(0.0789-0.02)</f>
        <v>-10.757833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504</v>
      </c>
      <c r="L8" s="6">
        <f t="array" ref="L8">NPV(0.0789,F3:P3)</f>
        <v>-68.19864279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505</v>
      </c>
      <c r="L9" s="6">
        <f t="array" ref="L9">NPV(0.0789,F16:P16)</f>
        <v>-4.665859683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506</v>
      </c>
      <c r="L10" s="6">
        <f>L8 + L9</f>
        <v>-72.86450248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11.0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507</v>
      </c>
      <c r="L12" s="6">
        <f>L10 - L11</f>
        <v>-83.86450248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508</v>
      </c>
      <c r="L13" s="1">
        <v>20.0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-4.193225124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-10.757833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