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<sst xmlns="http://schemas.openxmlformats.org/spreadsheetml/2006/main" count="411" uniqueCount="340">
  <si>
    <t>ticker</t>
  </si>
  <si>
    <t>SVII</t>
  </si>
  <si>
    <t>nombre</t>
  </si>
  <si>
    <t>SPRING VALLEY ACQUISITION</t>
  </si>
  <si>
    <t>empresa</t>
  </si>
  <si>
    <t>Investment Holding Companies</t>
  </si>
  <si>
    <t>Open</t>
  </si>
  <si>
    <t>Target Price</t>
  </si>
  <si>
    <t>Upside</t>
  </si>
  <si>
    <t>-782.08%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</si>
  <si>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</si>
  <si>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</si>
  <si>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</si>
  <si>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</si>
  <si>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</si>
  <si>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</si>
  <si>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</si>
  <si>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</si>
  <si>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-1500.00%</t>
  </si>
  <si>
    <t>Total Assets Growth</t>
  </si>
  <si>
    <t>-74.58%</t>
  </si>
  <si>
    <t>Net Property, Plant and Equipment Growth</t>
  </si>
  <si>
    <t>No calculado</t>
  </si>
  <si>
    <t>Fiscal Period: December</t>
  </si>
  <si>
    <t>Net Income</t>
  </si>
  <si>
    <t>Other Operating Activities, Total</t>
  </si>
  <si>
    <t>Change In Accounts Payable</t>
  </si>
  <si>
    <t>Change in Other Net Operating Assets</t>
  </si>
  <si>
    <t>Cash from Operations</t>
  </si>
  <si>
    <t>0</t>
  </si>
  <si>
    <t>Other Investing Activities, Total</t>
  </si>
  <si>
    <t>Cash from Investing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</si>
  <si>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</si>
  <si>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</si>
  <si>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</si>
  <si>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</si>
  <si>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</si>
  <si>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</si>
  <si>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</si>
  <si>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</si>
  <si>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</si>
  <si>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</si>
  <si>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</si>
  <si>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</si>
  <si>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</si>
  <si>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</si>
  <si>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</si>
  <si>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</si>
  <si>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</si>
  <si>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</si>
  <si>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</si>
  <si>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</si>
  <si>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</si>
  <si>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</si>
  <si>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</si>
  <si>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</si>
  <si>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</si>
  <si>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</si>
  <si>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</si>
  <si>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</si>
  <si>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</si>
  <si>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</si>
  <si>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</si>
  <si>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</si>
  <si>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</si>
  <si>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</si>
  <si>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</si>
  <si>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</si>
  <si>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</t>
  </si>
  <si>
    <t>-0.23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</si>
  <si>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</si>
  <si>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</si>
  <si>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</si>
  <si>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</si>
  <si>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</si>
  <si>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</si>
  <si>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</si>
  <si>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</si>
  <si>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</si>
  <si>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</si>
  <si>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</si>
  <si>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</si>
  <si>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</si>
  <si>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</si>
  <si>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</si>
  <si>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</si>
  <si>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</si>
  <si>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</si>
  <si>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</si>
  <si>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</si>
  <si>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0.12</t>
  </si>
  <si>
    <t>0.36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</si>
  <si>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</si>
  <si>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</si>
  <si>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</si>
  <si>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</si>
  <si>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</si>
  <si>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</si>
  <si>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0.08</t>
  </si>
  <si>
    <t>0.22</t>
  </si>
  <si>
    <t>Normalized Diluted EPS</t>
  </si>
  <si>
    <t>0.07</t>
  </si>
  <si>
    <t>EBITA</t>
  </si>
  <si>
    <t>EBIT</t>
  </si>
  <si>
    <t>Normalized Net Income</t>
  </si>
  <si>
    <t>Supplemental Operating Expense Items</t>
  </si>
  <si>
    <t>General and Administrative Expenses</t>
  </si>
  <si>
    <t>Stock-Based Comp., G&amp;A Exp. (Total)</t>
  </si>
  <si>
    <t>Total Stock-Based Compensation</t>
  </si>
  <si>
    <t>Profitability</t>
  </si>
  <si>
    <t>Return on Assets</t>
  </si>
  <si>
    <t>-0.13</t>
  </si>
  <si>
    <t>-0.22</t>
  </si>
  <si>
    <t>Return on Total Capital</t>
  </si>
  <si>
    <t>5.3</t>
  </si>
  <si>
    <t>8.44</t>
  </si>
  <si>
    <t>Return On Equity %</t>
  </si>
  <si>
    <t>-47.61</t>
  </si>
  <si>
    <t>-169.3</t>
  </si>
  <si>
    <t>Return on Common Equity</t>
  </si>
  <si>
    <t>Short Term Liquidity</t>
  </si>
  <si>
    <t>Current Ratio</t>
  </si>
  <si>
    <t>14.69</t>
  </si>
  <si>
    <t>7.59</t>
  </si>
  <si>
    <t>Quick Ratio</t>
  </si>
  <si>
    <t>12.35</t>
  </si>
  <si>
    <t>7.13</t>
  </si>
  <si>
    <t>Operating Cash Flow to Current Liabilities</t>
  </si>
  <si>
    <t>-6.64</t>
  </si>
  <si>
    <t>-2.82</t>
  </si>
  <si>
    <t>Long Term Solvency</t>
  </si>
  <si>
    <t>Total Debt/Equity</t>
  </si>
  <si>
    <t>Total Debt / Total Capital</t>
  </si>
  <si>
    <t>92.17</t>
  </si>
  <si>
    <t>Total Liabilities / Total Assets</t>
  </si>
  <si>
    <t>97.96</t>
  </si>
  <si>
    <t>102.53</t>
  </si>
  <si>
    <t>102.75</t>
  </si>
  <si>
    <t>Growth Over Prior Year</t>
  </si>
  <si>
    <t>EBITA, 1 Yr. Growth %</t>
  </si>
  <si>
    <t>251.33</t>
  </si>
  <si>
    <t>EBIT, 1 Yr. Growth %</t>
  </si>
  <si>
    <t>Earnings From Cont. Operations, 1 Yr. Growth %</t>
  </si>
  <si>
    <t>662.32</t>
  </si>
  <si>
    <t>Net Income, 1 Yr. Growth %</t>
  </si>
  <si>
    <t>Normalized Net Income, 1 Yr. Growth %</t>
  </si>
  <si>
    <t>Diluted EPS Before Extra, 1 Yr. Growth %</t>
  </si>
  <si>
    <t>208.38</t>
  </si>
  <si>
    <t>Total Assets, 1 Yr. Growth %</t>
  </si>
  <si>
    <t>4.59</t>
  </si>
  <si>
    <t>Tangible Book Value, 1 Yr. Growth %</t>
  </si>
  <si>
    <t>13.94</t>
  </si>
  <si>
    <t>Common Equity, 1 Yr. Growth %</t>
  </si>
  <si>
    <t>Cash From Operations, 1 Yr. Growth %</t>
  </si>
  <si>
    <t>-47.28</t>
  </si>
  <si>
    <t>Compound Annual Growth Rate Over Two Years</t>
  </si>
  <si>
    <t>EBITA, 2 Yr. CAGR %</t>
  </si>
  <si>
    <t>703.54</t>
  </si>
  <si>
    <t>EBIT, 2 Yr. CAGR %</t>
  </si>
  <si>
    <t>Earnings From Cont. Operations, 2 Yr. CAGR %</t>
  </si>
  <si>
    <t>Net Income, 2 Yr. CAGR %</t>
  </si>
  <si>
    <t>Normalized Net Income, 2 Yr. CAGR %</t>
  </si>
  <si>
    <t>Total Assets, 2 Yr. CAGR %</t>
  </si>
  <si>
    <t>Tangible Book Value, 2 Yr. CAGR %</t>
  </si>
  <si>
    <t>Common Equity, 2 Yr. CAGR %</t>
  </si>
  <si>
    <t>2022</t>
  </si>
  <si>
    <t>2023</t>
  </si>
  <si>
    <t>Capitalization
                                    1</t>
  </si>
  <si>
    <t>310.7</t>
  </si>
  <si>
    <t>331.5</t>
  </si>
  <si>
    <t>Change</t>
  </si>
  <si>
    <t>-</t>
  </si>
  <si>
    <t>6.71%</t>
  </si>
  <si>
    <t>Enterprise Value (EV)
                                    1</t>
  </si>
  <si>
    <t>308.9</t>
  </si>
  <si>
    <t>330.3</t>
  </si>
  <si>
    <t>6.91%</t>
  </si>
  <si>
    <t>P/E ratio</t>
  </si>
  <si>
    <t>87.3x</t>
  </si>
  <si>
    <t>30.2x</t>
  </si>
  <si>
    <t>PBR</t>
  </si>
  <si>
    <t>-51.3x</t>
  </si>
  <si>
    <t>-48x</t>
  </si>
  <si>
    <t>PEG</t>
  </si>
  <si>
    <t>0x</t>
  </si>
  <si>
    <t>Capitalization / Revenue</t>
  </si>
  <si>
    <t>EV / Revenue</t>
  </si>
  <si>
    <t>EV / EBITDA</t>
  </si>
  <si>
    <t>EV / EBIT</t>
  </si>
  <si>
    <t>-1,240x</t>
  </si>
  <si>
    <t>-377x</t>
  </si>
  <si>
    <t>EV / FCF</t>
  </si>
  <si>
    <t>-1,240,883,094x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</si>
  <si>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</si>
  <si>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</si>
  <si>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</si>
  <si>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</si>
  <si>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</si>
  <si>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0.116</t>
  </si>
  <si>
    <t>0.3578</t>
  </si>
  <si>
    <t>Distribution rate</t>
  </si>
  <si>
    <t>Net sales</t>
  </si>
  <si>
    <t>EBITDA</t>
  </si>
  <si>
    <t>EBIT
                                    1</t>
  </si>
  <si>
    <t>-0.2492</t>
  </si>
  <si>
    <t>-0.8755</t>
  </si>
  <si>
    <t>Net income
                                    1</t>
  </si>
  <si>
    <t>1.439</t>
  </si>
  <si>
    <t>10.97</t>
  </si>
  <si>
    <t>Net Debt
                                    1</t>
  </si>
  <si>
    <t>-1.732</t>
  </si>
  <si>
    <t>-1.241</t>
  </si>
  <si>
    <t>Reference price
                                    2</t>
  </si>
  <si>
    <t>10.13</t>
  </si>
  <si>
    <t>10.81</t>
  </si>
  <si>
    <t>Nbr of stocks (in thousands)</t>
  </si>
  <si>
    <t>30,667</t>
  </si>
  <si>
    <t>Announcement Date</t>
  </si>
  <si>
    <t>3/29/23</t>
  </si>
  <si>
    <t>3/29/24</t>
  </si>
  <si>
    <t>address1</t>
  </si>
  <si>
    <t>2100 McKinney Avenue</t>
  </si>
  <si>
    <t>address2</t>
  </si>
  <si>
    <t>Suite 1675</t>
  </si>
  <si>
    <t>city</t>
  </si>
  <si>
    <t>Dallas</t>
  </si>
  <si>
    <t>state</t>
  </si>
  <si>
    <t>TX</t>
  </si>
  <si>
    <t>zip</t>
  </si>
  <si>
    <t>75201</t>
  </si>
  <si>
    <t>country</t>
  </si>
  <si>
    <t>phone</t>
  </si>
  <si>
    <t>214 308 5230</t>
  </si>
  <si>
    <t>website</t>
  </si>
  <si>
    <t>https://www.sv-ac.com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</si>
  <si>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</si>
  <si>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</si>
  <si>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</si>
  <si>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</si>
  <si>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</si>
  <si>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</si>
  <si>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</si>
  <si>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</si>
  <si>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</si>
  <si>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</si>
  <si>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</si>
  <si>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Spring Valley Acquisition Corp. II does not have significant operations. It intends effect a merger, share exchange, asset acquisition, share purchase, reorganization, or similar business combination. The company was incorporated in 2021 and is based in Dallas, Texas.</t>
  </si>
  <si>
    <t>companyOfficers</t>
  </si>
  <si>
    <t>[{'maxAge': 1, 'name': 'Mr. Christopher D. Sorrells', 'age': 55, 'title': 'CEO &amp; Chairman', 'yearBorn': 1968, 'exercisedValue': 0, 'unexercisedValue': 0}, {'maxAge': 1, 'name': 'Mr. Robert Ira Kaplan', 'age': 49, 'title': 'CFO &amp; VP of Business Development', 'yearBorn': 1974,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</si>
  <si>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</si>
  <si>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</si>
  <si>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</si>
  <si>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</si>
  <si>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</si>
  <si>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</si>
  <si>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</si>
  <si>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</si>
  <si>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</si>
  <si>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</si>
  <si>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</si>
  <si>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</si>
  <si>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</si>
  <si>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</si>
  <si>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</si>
  <si>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</si>
  <si>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</si>
  <si>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</si>
  <si>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</si>
  <si>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</si>
  <si>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</si>
  <si>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</si>
  <si>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</si>
  <si>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</si>
  <si>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</si>
  <si>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</si>
  <si>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</si>
  <si>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</si>
  <si>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</si>
  <si>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</si>
  <si>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</si>
  <si>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</si>
  <si>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</si>
  <si>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</si>
  <si>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</si>
  <si>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</si>
  <si>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</si>
  <si>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</si>
  <si>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</si>
  <si>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</si>
  <si>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</si>
  <si>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</si>
  <si>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</si>
  <si>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</si>
  <si>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</si>
  <si>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</si>
  <si>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</si>
  <si>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</si>
  <si>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</si>
  <si>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</si>
  <si>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</si>
  <si>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</si>
  <si>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</si>
  <si>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</si>
  <si>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</si>
  <si>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</si>
  <si>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</si>
  <si>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Spring Valley Acquisition Corp.</t>
  </si>
  <si>
    <t>longName</t>
  </si>
  <si>
    <t>Spring Valley Acquisition Corp. II</t>
  </si>
  <si>
    <t>firstTradeDateEpochUtc</t>
  </si>
  <si>
    <t>timeZoneFullName</t>
  </si>
  <si>
    <t>America/New_York</t>
  </si>
  <si>
    <t>timeZoneShortName</t>
  </si>
  <si>
    <t>EST</t>
  </si>
  <si>
    <t>uuid</t>
  </si>
  <si>
    <t>814b38cf-16ba-35d0-b761-5f1a6d71b4aa</t>
  </si>
  <si>
    <t>messageBoardId</t>
  </si>
  <si>
    <t>finmb_704592524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</si>
  <si>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</si>
  <si>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</si>
  <si>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</si>
  <si>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</si>
  <si>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</si>
  <si>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</si>
  <si>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</si>
  <si>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</si>
  <si>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</si>
  <si>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returnOnAssets</t>
  </si>
  <si>
    <t>freeCashflow</t>
  </si>
  <si>
    <t>operatingCashflow</t>
  </si>
  <si>
    <t>earningsGrowth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</si>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</sst>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v-a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11.26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-76.80258889787657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1.11249928E8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-0.225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-1.0</v>
      </c>
      <c r="C2" s="1">
        <v>1.0</v>
      </c>
      <c r="D2" s="1">
        <v>10.0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-1.0</v>
      </c>
      <c r="D3" s="1">
        <v>-11.0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2.0</v>
      </c>
      <c r="D4" s="1">
        <v>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-71.0</v>
      </c>
      <c r="D5" s="1">
        <v>31.0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 t="s">
        <v>29</v>
      </c>
      <c r="C6" s="1">
        <v>-93.0</v>
      </c>
      <c r="D6" s="1">
        <v>-49.0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-236.0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-236.0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-26.0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-26.0</v>
      </c>
      <c r="D10" s="1">
        <v>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243.0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-4.0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238.0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0.0</v>
      </c>
      <c r="C14" s="1">
        <v>1.0</v>
      </c>
      <c r="D14" s="1">
        <v>-49.0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-26.0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-26.0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-28.0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-26.0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44</v>
      </c>
      <c r="B3" s="1">
        <v>0.0</v>
      </c>
      <c r="C3" s="1">
        <v>1.0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45</v>
      </c>
      <c r="B4" s="1">
        <v>0.0</v>
      </c>
      <c r="C4" s="1">
        <v>1.0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</v>
      </c>
      <c r="B5" s="1">
        <v>0.0</v>
      </c>
      <c r="C5" s="1">
        <v>32.0</v>
      </c>
      <c r="D5" s="1">
        <v>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</v>
      </c>
      <c r="B6" s="1">
        <v>0.0</v>
      </c>
      <c r="C6" s="1">
        <v>2.0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</v>
      </c>
      <c r="B7" s="1">
        <v>61.0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</v>
      </c>
      <c r="B8" s="1">
        <v>0.0</v>
      </c>
      <c r="C8" s="1">
        <v>238.0</v>
      </c>
      <c r="D8" s="1">
        <v>249.0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</v>
      </c>
      <c r="B9" s="1">
        <v>61.0</v>
      </c>
      <c r="C9" s="1">
        <v>240.0</v>
      </c>
      <c r="D9" s="1">
        <v>251.0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</v>
      </c>
      <c r="B11" s="1">
        <v>1.0</v>
      </c>
      <c r="C11" s="1">
        <v>3.0</v>
      </c>
      <c r="D11" s="1">
        <v>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</v>
      </c>
      <c r="B12" s="1">
        <v>41.0</v>
      </c>
      <c r="C12" s="1">
        <v>10.0</v>
      </c>
      <c r="D12" s="1">
        <v>9.0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</v>
      </c>
      <c r="B13" s="1">
        <v>14.0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</v>
      </c>
      <c r="B14" s="1">
        <v>2.0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</v>
      </c>
      <c r="B15" s="1">
        <v>60.0</v>
      </c>
      <c r="C15" s="1">
        <v>14.0</v>
      </c>
      <c r="D15" s="1">
        <v>17.0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57</v>
      </c>
      <c r="B16" s="1">
        <v>0.0</v>
      </c>
      <c r="C16" s="1">
        <v>245.0</v>
      </c>
      <c r="D16" s="1">
        <v>257.0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</v>
      </c>
      <c r="B17" s="1">
        <v>60.0</v>
      </c>
      <c r="C17" s="1">
        <v>246.0</v>
      </c>
      <c r="D17" s="1">
        <v>257.0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</v>
      </c>
      <c r="B18" s="1">
        <v>575.0</v>
      </c>
      <c r="C18" s="1">
        <v>767.0</v>
      </c>
      <c r="D18" s="1">
        <v>767.0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</v>
      </c>
      <c r="B19" s="1">
        <v>2.0</v>
      </c>
      <c r="C19" s="1">
        <v>0.0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</v>
      </c>
      <c r="B20" s="1">
        <v>-1.0</v>
      </c>
      <c r="C20" s="1">
        <v>-6.0</v>
      </c>
      <c r="D20" s="1">
        <v>-6.0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</v>
      </c>
      <c r="B21" s="1">
        <v>1.0</v>
      </c>
      <c r="C21" s="1">
        <v>-6.0</v>
      </c>
      <c r="D21" s="1">
        <v>-6.0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</v>
      </c>
      <c r="B22" s="1">
        <v>1.0</v>
      </c>
      <c r="C22" s="1">
        <v>-6.0</v>
      </c>
      <c r="D22" s="1">
        <v>-6.0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64</v>
      </c>
      <c r="B23" s="1">
        <v>61.0</v>
      </c>
      <c r="C23" s="1">
        <v>240.0</v>
      </c>
      <c r="D23" s="1">
        <v>251.0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65</v>
      </c>
      <c r="B25" s="1">
        <v>5.0</v>
      </c>
      <c r="C25" s="1">
        <v>30.0</v>
      </c>
      <c r="D25" s="1">
        <v>22.0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</v>
      </c>
      <c r="B26" s="1">
        <v>5.0</v>
      </c>
      <c r="C26" s="1">
        <v>30.0</v>
      </c>
      <c r="D26" s="1">
        <v>30.0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67</v>
      </c>
      <c r="B27" s="1" t="s">
        <v>29</v>
      </c>
      <c r="C27" s="1" t="s">
        <v>68</v>
      </c>
      <c r="D27" s="1" t="s">
        <v>69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70</v>
      </c>
      <c r="B28" s="1">
        <v>1.0</v>
      </c>
      <c r="C28" s="1">
        <v>-6.0</v>
      </c>
      <c r="D28" s="1">
        <v>-6.0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71</v>
      </c>
      <c r="B29" s="1" t="s">
        <v>29</v>
      </c>
      <c r="C29" s="1" t="s">
        <v>68</v>
      </c>
      <c r="D29" s="1" t="s">
        <v>69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72</v>
      </c>
      <c r="B30" s="1">
        <v>14.0</v>
      </c>
      <c r="C30" s="1" t="s">
        <v>29</v>
      </c>
      <c r="D30" s="1" t="s">
        <v>29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73</v>
      </c>
      <c r="B31" s="1">
        <v>14.0</v>
      </c>
      <c r="C31" s="1">
        <v>-1.0</v>
      </c>
      <c r="D31" s="1">
        <v>-1.0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74</v>
      </c>
      <c r="B32" s="1">
        <v>3.0</v>
      </c>
      <c r="C32" s="1">
        <v>3.0</v>
      </c>
      <c r="D32" s="1">
        <v>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75</v>
      </c>
      <c r="B33" s="1">
        <v>2.0</v>
      </c>
      <c r="C33" s="1">
        <v>2.0</v>
      </c>
      <c r="D33" s="1">
        <v>2.0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76</v>
      </c>
      <c r="B2" s="1">
        <v>1.0</v>
      </c>
      <c r="C2" s="1">
        <v>24.0</v>
      </c>
      <c r="D2" s="1">
        <v>87.0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77</v>
      </c>
      <c r="B3" s="1">
        <v>1.0</v>
      </c>
      <c r="C3" s="1">
        <v>24.0</v>
      </c>
      <c r="D3" s="1">
        <v>87.0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78</v>
      </c>
      <c r="B4" s="1">
        <v>-1.0</v>
      </c>
      <c r="C4" s="1">
        <v>-24.0</v>
      </c>
      <c r="D4" s="1">
        <v>-87.0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79</v>
      </c>
      <c r="B5" s="1">
        <v>0.0</v>
      </c>
      <c r="C5" s="1">
        <v>1.0</v>
      </c>
      <c r="D5" s="1">
        <v>11.0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80</v>
      </c>
      <c r="B6" s="1">
        <v>0.0</v>
      </c>
      <c r="C6" s="1">
        <v>1.0</v>
      </c>
      <c r="D6" s="1">
        <v>11.0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81</v>
      </c>
      <c r="B7" s="1">
        <v>-1.0</v>
      </c>
      <c r="C7" s="1">
        <v>1.0</v>
      </c>
      <c r="D7" s="1">
        <v>10.0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82</v>
      </c>
      <c r="B8" s="1">
        <v>-1.0</v>
      </c>
      <c r="C8" s="1">
        <v>1.0</v>
      </c>
      <c r="D8" s="1">
        <v>10.0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83</v>
      </c>
      <c r="B9" s="1">
        <v>-1.0</v>
      </c>
      <c r="C9" s="1">
        <v>1.0</v>
      </c>
      <c r="D9" s="1">
        <v>10.0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84</v>
      </c>
      <c r="B10" s="1">
        <v>-1.0</v>
      </c>
      <c r="C10" s="1">
        <v>1.0</v>
      </c>
      <c r="D10" s="1">
        <v>10.0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85</v>
      </c>
      <c r="B11" s="1">
        <v>-1.0</v>
      </c>
      <c r="C11" s="1">
        <v>1.0</v>
      </c>
      <c r="D11" s="1">
        <v>10.0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86</v>
      </c>
      <c r="B12" s="1">
        <v>-1.0</v>
      </c>
      <c r="C12" s="1">
        <v>1.0</v>
      </c>
      <c r="D12" s="1">
        <v>10.0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87</v>
      </c>
      <c r="B13" s="1">
        <v>-1.0</v>
      </c>
      <c r="C13" s="1">
        <v>1.0</v>
      </c>
      <c r="D13" s="1">
        <v>10.0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88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89</v>
      </c>
      <c r="B15" s="1">
        <v>0.0</v>
      </c>
      <c r="C15" s="1" t="s">
        <v>90</v>
      </c>
      <c r="D15" s="1" t="s">
        <v>91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92</v>
      </c>
      <c r="B16" s="1">
        <v>0.0</v>
      </c>
      <c r="C16" s="1" t="s">
        <v>90</v>
      </c>
      <c r="D16" s="1" t="s">
        <v>91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93</v>
      </c>
      <c r="B17" s="1">
        <v>5.0</v>
      </c>
      <c r="C17" s="1">
        <v>11.0</v>
      </c>
      <c r="D17" s="1">
        <v>30.0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94</v>
      </c>
      <c r="B18" s="1">
        <v>0.0</v>
      </c>
      <c r="C18" s="1" t="s">
        <v>90</v>
      </c>
      <c r="D18" s="1" t="s">
        <v>91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95</v>
      </c>
      <c r="B19" s="1">
        <v>0.0</v>
      </c>
      <c r="C19" s="1" t="s">
        <v>90</v>
      </c>
      <c r="D19" s="1" t="s">
        <v>91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96</v>
      </c>
      <c r="B20" s="1">
        <v>5.0</v>
      </c>
      <c r="C20" s="1">
        <v>12.0</v>
      </c>
      <c r="D20" s="1">
        <v>30.0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97</v>
      </c>
      <c r="B21" s="1">
        <v>0.0</v>
      </c>
      <c r="C21" s="1" t="s">
        <v>98</v>
      </c>
      <c r="D21" s="1" t="s">
        <v>99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100</v>
      </c>
      <c r="B22" s="1">
        <v>0.0</v>
      </c>
      <c r="C22" s="1" t="s">
        <v>101</v>
      </c>
      <c r="D22" s="1" t="s">
        <v>99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102</v>
      </c>
      <c r="B24" s="1">
        <v>-1.0</v>
      </c>
      <c r="C24" s="1">
        <v>-24.0</v>
      </c>
      <c r="D24" s="1">
        <v>-87.0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103</v>
      </c>
      <c r="B25" s="1">
        <v>-1.0</v>
      </c>
      <c r="C25" s="1">
        <v>-24.0</v>
      </c>
      <c r="D25" s="1">
        <v>-87.0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104</v>
      </c>
      <c r="B26" s="1">
        <v>0.0</v>
      </c>
      <c r="C26" s="1">
        <v>89.0</v>
      </c>
      <c r="D26" s="1">
        <v>6.0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106</v>
      </c>
      <c r="B28" s="1">
        <v>1.0</v>
      </c>
      <c r="C28" s="1">
        <v>24.0</v>
      </c>
      <c r="D28" s="1">
        <v>87.0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107</v>
      </c>
      <c r="B29" s="1">
        <v>0.0</v>
      </c>
      <c r="C29" s="1">
        <v>0.0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108</v>
      </c>
      <c r="B30" s="1">
        <v>0.0</v>
      </c>
      <c r="C30" s="1">
        <v>0.0</v>
      </c>
      <c r="D30" s="1">
        <v>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</v>
      </c>
      <c r="B3" s="1">
        <v>0.0</v>
      </c>
      <c r="C3" s="1" t="s">
        <v>111</v>
      </c>
      <c r="D3" s="1" t="s">
        <v>112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113</v>
      </c>
      <c r="B4" s="1">
        <v>0.0</v>
      </c>
      <c r="C4" s="1" t="s">
        <v>114</v>
      </c>
      <c r="D4" s="1" t="s">
        <v>115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116</v>
      </c>
      <c r="B5" s="1">
        <v>0.0</v>
      </c>
      <c r="C5" s="1" t="s">
        <v>117</v>
      </c>
      <c r="D5" s="1" t="s">
        <v>118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</v>
      </c>
      <c r="B6" s="1">
        <v>0.0</v>
      </c>
      <c r="C6" s="1" t="s">
        <v>117</v>
      </c>
      <c r="D6" s="1" t="s">
        <v>118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</v>
      </c>
      <c r="B8" s="1">
        <v>0.0</v>
      </c>
      <c r="C8" s="1" t="s">
        <v>122</v>
      </c>
      <c r="D8" s="1" t="s">
        <v>123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124</v>
      </c>
      <c r="B9" s="1">
        <v>0.0</v>
      </c>
      <c r="C9" s="1" t="s">
        <v>125</v>
      </c>
      <c r="D9" s="1" t="s">
        <v>126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 t="s">
        <v>29</v>
      </c>
      <c r="C10" s="1" t="s">
        <v>128</v>
      </c>
      <c r="D10" s="1" t="s">
        <v>129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0.0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</v>
      </c>
      <c r="B13" s="1" t="s">
        <v>133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 t="s">
        <v>135</v>
      </c>
      <c r="C14" s="1" t="s">
        <v>136</v>
      </c>
      <c r="D14" s="1" t="s">
        <v>137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</v>
      </c>
      <c r="B16" s="1">
        <v>0.0</v>
      </c>
      <c r="C16" s="1">
        <v>0.0</v>
      </c>
      <c r="D16" s="1" t="s">
        <v>140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0.0</v>
      </c>
      <c r="C17" s="1">
        <v>0.0</v>
      </c>
      <c r="D17" s="1" t="s">
        <v>140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0.0</v>
      </c>
      <c r="C18" s="1">
        <v>-1.0</v>
      </c>
      <c r="D18" s="1" t="s">
        <v>143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</v>
      </c>
      <c r="B19" s="1">
        <v>0.0</v>
      </c>
      <c r="C19" s="1">
        <v>-1.0</v>
      </c>
      <c r="D19" s="1" t="s">
        <v>143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</v>
      </c>
      <c r="B20" s="1">
        <v>0.0</v>
      </c>
      <c r="C20" s="1">
        <v>-1.0</v>
      </c>
      <c r="D20" s="1" t="s">
        <v>143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</v>
      </c>
      <c r="B21" s="1">
        <v>0.0</v>
      </c>
      <c r="C21" s="1">
        <v>0.0</v>
      </c>
      <c r="D21" s="1" t="s">
        <v>147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0.0</v>
      </c>
      <c r="C22" s="1">
        <v>3.0</v>
      </c>
      <c r="D22" s="1" t="s">
        <v>149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0.0</v>
      </c>
      <c r="C23" s="1">
        <v>-4.0</v>
      </c>
      <c r="D23" s="1" t="s">
        <v>151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1">
        <v>0.0</v>
      </c>
      <c r="C24" s="1">
        <v>-4.0</v>
      </c>
      <c r="D24" s="1" t="s">
        <v>151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0.0</v>
      </c>
      <c r="C25" s="1">
        <v>0.0</v>
      </c>
      <c r="D25" s="1" t="s">
        <v>154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1">
        <v>0.0</v>
      </c>
      <c r="C27" s="1">
        <v>0.0</v>
      </c>
      <c r="D27" s="1" t="s">
        <v>157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158</v>
      </c>
      <c r="B28" s="1">
        <v>0.0</v>
      </c>
      <c r="C28" s="1">
        <v>0.0</v>
      </c>
      <c r="D28" s="1" t="s">
        <v>157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159</v>
      </c>
      <c r="B29" s="1">
        <v>0.0</v>
      </c>
      <c r="C29" s="1">
        <v>0.0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>
        <v>0.0</v>
      </c>
      <c r="C30" s="1">
        <v>0.0</v>
      </c>
      <c r="D30" s="1">
        <v>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>
        <v>0.0</v>
      </c>
      <c r="C31" s="1">
        <v>0.0</v>
      </c>
      <c r="D31" s="1">
        <v>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162</v>
      </c>
      <c r="B32" s="1">
        <v>0.0</v>
      </c>
      <c r="C32" s="1">
        <v>0.0</v>
      </c>
      <c r="D32" s="1">
        <v>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163</v>
      </c>
      <c r="B33" s="1">
        <v>0.0</v>
      </c>
      <c r="C33" s="1">
        <v>0.0</v>
      </c>
      <c r="D33" s="1">
        <v>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164</v>
      </c>
      <c r="B34" s="1">
        <v>0.0</v>
      </c>
      <c r="C34" s="1">
        <v>0.0</v>
      </c>
      <c r="D34" s="1">
        <v>0.0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165</v>
      </c>
      <c r="C1" s="1" t="s">
        <v>166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167</v>
      </c>
      <c r="B2" s="1" t="s">
        <v>168</v>
      </c>
      <c r="C2" s="1" t="s">
        <v>169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170</v>
      </c>
      <c r="B3" s="1" t="s">
        <v>171</v>
      </c>
      <c r="C3" s="1" t="s">
        <v>172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173</v>
      </c>
      <c r="B4" s="1" t="s">
        <v>174</v>
      </c>
      <c r="C4" s="1" t="s">
        <v>175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170</v>
      </c>
      <c r="B5" s="1" t="s">
        <v>171</v>
      </c>
      <c r="C5" s="1" t="s">
        <v>176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177</v>
      </c>
      <c r="B6" s="1" t="s">
        <v>178</v>
      </c>
      <c r="C6" s="1" t="s">
        <v>179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1" t="s">
        <v>181</v>
      </c>
      <c r="C7" s="1" t="s">
        <v>182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183</v>
      </c>
      <c r="B8" s="1" t="s">
        <v>171</v>
      </c>
      <c r="C8" s="1" t="s">
        <v>184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185</v>
      </c>
      <c r="B9" s="1" t="s">
        <v>171</v>
      </c>
      <c r="C9" s="1" t="s">
        <v>171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186</v>
      </c>
      <c r="B10" s="1" t="s">
        <v>171</v>
      </c>
      <c r="C10" s="1" t="s">
        <v>171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187</v>
      </c>
      <c r="B11" s="1" t="s">
        <v>171</v>
      </c>
      <c r="C11" s="1" t="s">
        <v>171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188</v>
      </c>
      <c r="B12" s="1" t="s">
        <v>189</v>
      </c>
      <c r="C12" s="1" t="s">
        <v>190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191</v>
      </c>
      <c r="B13" s="1" t="s">
        <v>171</v>
      </c>
      <c r="C13" s="1" t="s">
        <v>192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193</v>
      </c>
      <c r="B14" s="1" t="s">
        <v>171</v>
      </c>
      <c r="C14" s="1" t="s">
        <v>194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195</v>
      </c>
      <c r="B15" s="1" t="s">
        <v>171</v>
      </c>
      <c r="C15" s="1" t="s">
        <v>171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196</v>
      </c>
      <c r="B16" s="1" t="s">
        <v>171</v>
      </c>
      <c r="C16" s="1" t="s">
        <v>171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197</v>
      </c>
      <c r="B17" s="1" t="s">
        <v>198</v>
      </c>
      <c r="C17" s="1" t="s">
        <v>199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200</v>
      </c>
      <c r="B18" s="1" t="s">
        <v>171</v>
      </c>
      <c r="C18" s="1" t="s">
        <v>171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201</v>
      </c>
      <c r="B19" s="1" t="s">
        <v>171</v>
      </c>
      <c r="C19" s="1" t="s">
        <v>171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202</v>
      </c>
      <c r="B20" s="1" t="s">
        <v>171</v>
      </c>
      <c r="C20" s="1" t="s">
        <v>171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203</v>
      </c>
      <c r="B21" s="1" t="s">
        <v>204</v>
      </c>
      <c r="C21" s="1" t="s">
        <v>205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206</v>
      </c>
      <c r="B22" s="1" t="s">
        <v>207</v>
      </c>
      <c r="C22" s="1" t="s">
        <v>208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209</v>
      </c>
      <c r="B23" s="1" t="s">
        <v>210</v>
      </c>
      <c r="C23" s="1" t="s">
        <v>211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212</v>
      </c>
      <c r="B24" s="1" t="s">
        <v>213</v>
      </c>
      <c r="C24" s="1" t="s">
        <v>214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215</v>
      </c>
      <c r="B25" s="1" t="s">
        <v>216</v>
      </c>
      <c r="C25" s="1" t="s">
        <v>216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217</v>
      </c>
      <c r="B26" s="1" t="s">
        <v>218</v>
      </c>
      <c r="C26" s="1" t="s">
        <v>219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220</v>
      </c>
      <c r="B2" s="1" t="s">
        <v>221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222</v>
      </c>
      <c r="B3" s="1" t="s">
        <v>223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224</v>
      </c>
      <c r="B4" s="1" t="s">
        <v>225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226</v>
      </c>
      <c r="B5" s="1" t="s">
        <v>227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228</v>
      </c>
      <c r="B6" s="1" t="s">
        <v>229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230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231</v>
      </c>
      <c r="B8" s="1" t="s">
        <v>232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233</v>
      </c>
      <c r="B9" s="4" t="s">
        <v>234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235</v>
      </c>
      <c r="B10" s="1" t="s">
        <v>236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237</v>
      </c>
      <c r="B11" s="1" t="s">
        <v>238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239</v>
      </c>
      <c r="B12" s="1" t="s">
        <v>236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240</v>
      </c>
      <c r="B13" s="1" t="s">
        <v>241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242</v>
      </c>
      <c r="B14" s="1" t="s">
        <v>243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244</v>
      </c>
      <c r="B15" s="1" t="s">
        <v>241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245</v>
      </c>
      <c r="B16" s="1" t="s">
        <v>246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247</v>
      </c>
      <c r="B17" s="1" t="s">
        <v>248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249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250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251</v>
      </c>
      <c r="B20" s="1">
        <v>11.26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252</v>
      </c>
      <c r="B21" s="1">
        <v>11.26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253</v>
      </c>
      <c r="B22" s="1">
        <v>11.26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254</v>
      </c>
      <c r="B23" s="1">
        <v>11.26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255</v>
      </c>
      <c r="B24" s="1">
        <v>11.26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256</v>
      </c>
      <c r="B25" s="1">
        <v>11.26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257</v>
      </c>
      <c r="B26" s="1">
        <v>11.26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258</v>
      </c>
      <c r="B27" s="1">
        <v>11.26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259</v>
      </c>
      <c r="B28" s="1">
        <v>-0.013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260</v>
      </c>
      <c r="B29" s="1">
        <v>31.277777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261</v>
      </c>
      <c r="B30" s="1">
        <v>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262</v>
      </c>
      <c r="B31" s="1">
        <v>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263</v>
      </c>
      <c r="B32" s="1">
        <v>91637.0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264</v>
      </c>
      <c r="B33" s="1">
        <v>4620.0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265</v>
      </c>
      <c r="B34" s="1">
        <v>4620.0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266</v>
      </c>
      <c r="B35" s="1">
        <v>8.11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267</v>
      </c>
      <c r="B36" s="1">
        <v>14.52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268</v>
      </c>
      <c r="B37" s="1">
        <v>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269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270</v>
      </c>
      <c r="B39" s="1">
        <v>1.11249928E8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271</v>
      </c>
      <c r="B40" s="1">
        <v>10.86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272</v>
      </c>
      <c r="B41" s="1">
        <v>11.7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273</v>
      </c>
      <c r="B42" s="1">
        <v>11.299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274</v>
      </c>
      <c r="B43" s="1">
        <v>11.184245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275</v>
      </c>
      <c r="B44" s="1" t="s">
        <v>276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277</v>
      </c>
      <c r="B45" s="1">
        <v>2.51011744E8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278</v>
      </c>
      <c r="B46" s="1">
        <v>1.463773E7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279</v>
      </c>
      <c r="B47" s="1">
        <v>9880100.0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280</v>
      </c>
      <c r="B48" s="1">
        <v>7740.0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281</v>
      </c>
      <c r="B49" s="1">
        <v>2048.0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282</v>
      </c>
      <c r="B50" s="1">
        <v>1.7276544E9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283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284</v>
      </c>
      <c r="B52" s="1">
        <v>2.9999999E-4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285</v>
      </c>
      <c r="B53" s="1">
        <v>0.34373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286</v>
      </c>
      <c r="B54" s="1">
        <v>0.69236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287</v>
      </c>
      <c r="B55" s="1">
        <v>0.05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288</v>
      </c>
      <c r="B56" s="1">
        <v>5.9999997E-4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289</v>
      </c>
      <c r="B57" s="1">
        <v>2.24234E7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290</v>
      </c>
      <c r="B58" s="1">
        <v>-0.225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291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292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293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294</v>
      </c>
      <c r="B62" s="1">
        <v>-0.276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295</v>
      </c>
      <c r="B63" s="1">
        <v>9887499.0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296</v>
      </c>
      <c r="B64" s="1">
        <v>0.36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297</v>
      </c>
      <c r="B65" s="1">
        <v>0.034926414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298</v>
      </c>
      <c r="B66" s="1">
        <v>0.22455823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299</v>
      </c>
      <c r="B67" s="1" t="s">
        <v>300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301</v>
      </c>
      <c r="B68" s="1" t="s">
        <v>302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303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304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305</v>
      </c>
      <c r="B71" s="1" t="s">
        <v>306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307</v>
      </c>
      <c r="B72" s="1" t="s">
        <v>308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309</v>
      </c>
      <c r="B73" s="1">
        <v>1.6669638E9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310</v>
      </c>
      <c r="B74" s="1" t="s">
        <v>311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312</v>
      </c>
      <c r="B75" s="1" t="s">
        <v>313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314</v>
      </c>
      <c r="B76" s="1" t="s">
        <v>315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316</v>
      </c>
      <c r="B77" s="1" t="s">
        <v>317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318</v>
      </c>
      <c r="B78" s="1">
        <v>-1.8E7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319</v>
      </c>
      <c r="B79" s="1">
        <v>11.26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320</v>
      </c>
      <c r="B80" s="1" t="s">
        <v>321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322</v>
      </c>
      <c r="B81" s="1">
        <v>813135.0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323</v>
      </c>
      <c r="B82" s="1">
        <v>0.036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324</v>
      </c>
      <c r="B83" s="1">
        <v>900000.0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325</v>
      </c>
      <c r="B84" s="1">
        <v>0.798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326</v>
      </c>
      <c r="B85" s="1">
        <v>0.845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327</v>
      </c>
      <c r="B86" s="1">
        <v>-0.00281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328</v>
      </c>
      <c r="B87" s="1">
        <v>-360948.0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329</v>
      </c>
      <c r="B88" s="1">
        <v>-649911.0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330</v>
      </c>
      <c r="B89" s="1">
        <v>-0.005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331</v>
      </c>
      <c r="B90" s="1" t="s">
        <v>276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332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40</v>
      </c>
      <c r="B3" s="1">
        <v>0.0</v>
      </c>
      <c r="C3" s="1">
        <v>0.0</v>
      </c>
      <c r="D3" s="1">
        <v>-26.0</v>
      </c>
      <c r="E3" s="1">
        <f>IF(D3*FORECAST(E2,B3:D3,B2:D2)&gt;0,FORECAST(E2,B3:D3,B2:D2),D3)*$X$1</f>
        <v>-34.66666667</v>
      </c>
      <c r="F3" s="1">
        <f>IF(E3*FORECAST(F2,B3:E3,B2:E2)&gt;0,FORECAST(F2,B3:E3,B2:E2),E3)*$X$1</f>
        <v>-47.66666667</v>
      </c>
      <c r="G3" s="1">
        <f>IF(F3*FORECAST(G2,B3:F3,B2:F2)&gt;0,FORECAST(G2,B3:F3,B2:F2),F3)*$X$1</f>
        <v>-60.66666667</v>
      </c>
      <c r="H3" s="1">
        <f>IF(G3*FORECAST(H2,B3:G3,B2:G2)&gt;0,FORECAST(H2,B3:G3,B2:G2),G3)*$X$1</f>
        <v>-73.66666667</v>
      </c>
      <c r="I3" s="1">
        <f>IF(H3*FORECAST(I2,B3:H3,B2:H2)&gt;0,FORECAST(I2,B3:H3,B2:H2),H3)*$X$1</f>
        <v>-86.66666667</v>
      </c>
      <c r="J3" s="1">
        <f>IF(I3*FORECAST(J2,B3:I3,B2:I2)&gt;0,FORECAST(J2,B3:I3,B2:I2),I3)*$X$1</f>
        <v>-99.66666667</v>
      </c>
      <c r="K3" s="1">
        <f>IF(J3*FORECAST(K2,B3:J3,B2:J2)&gt;0,FORECAST(K2,B3:J3,B2:J2),J3)*$X$1</f>
        <v>-112.6666667</v>
      </c>
      <c r="L3" s="5">
        <f>IF(K3*FORECAST(L2,B3:K3,B2:K2)&gt;0,FORECAST(L2,B3:K3,B2:K2),K3)*$X$1</f>
        <v>-125.6666667</v>
      </c>
      <c r="M3" s="5">
        <f>IF(L3*FORECAST(M2,B3:L3,B2:L2)&gt;0,FORECAST(M2,B3:L3,B2:L2),L3)*$X$1</f>
        <v>-138.6666667</v>
      </c>
      <c r="N3" s="5">
        <f>IF(M3*FORECAST(N2,B3:M3,B2:M2)&gt;0,FORECAST(N2,B3:M3,B2:M2),M3)*$X$1</f>
        <v>-151.6666667</v>
      </c>
      <c r="O3" s="5">
        <f>IF(N3*FORECAST(O2,B3:N3,B2:N2)&gt;0,FORECAST(O2,B3:N3,B2:N2),N3)*$X$1</f>
        <v>-164.6666667</v>
      </c>
      <c r="P3" s="5">
        <f>IF(O3*FORECAST(P2,B3:O3,B2:O2)&gt;0,FORECAST(P2,B3:O3,B2:O2),O3)*$X$1</f>
        <v>-177.6666667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</v>
      </c>
      <c r="B4" s="1">
        <v>14.0</v>
      </c>
      <c r="C4" s="1">
        <v>-1.0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333</v>
      </c>
      <c r="B5" s="1">
        <v>5.0</v>
      </c>
      <c r="C5" s="1">
        <v>12.0</v>
      </c>
      <c r="D5" s="1">
        <v>30.0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334</v>
      </c>
      <c r="L7" s="1">
        <f>IF(P3*FORECAST(P2,B3:P3,B2:P2)&gt;0,FORECAST(P2,B3:P3,B2:P2),O3)*$X$1 * (1+0.02)/(0.0789-0.02)</f>
        <v>-3076.740238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335</v>
      </c>
      <c r="L8" s="6">
        <f t="array" ref="L8">NPV(0.0789,F3:P3)</f>
        <v>-738.5938584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336</v>
      </c>
      <c r="L9" s="6">
        <f t="array" ref="L9">NPV(0.0789,F16:P16)</f>
        <v>-1334.435869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337</v>
      </c>
      <c r="L10" s="6">
        <f>L8 + L9</f>
        <v>-2073.029728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73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338</v>
      </c>
      <c r="L12" s="6">
        <f>L10 - L11</f>
        <v>-2072.029728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339</v>
      </c>
      <c r="L13" s="1">
        <v>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-69.06765759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-3076.740238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-1.0</v>
      </c>
      <c r="C3" s="1">
        <v>1.0</v>
      </c>
      <c r="D3" s="1">
        <v>10.0</v>
      </c>
      <c r="E3" s="1">
        <f>IF(D3*FORECAST(E2,B3:D3,B2:D2)&gt;0,FORECAST(E2,B3:D3,B2:D2),D3)*$X$1</f>
        <v>14.33333333</v>
      </c>
      <c r="F3" s="1">
        <f>IF(E3*FORECAST(F2,B3:E3,B2:E2)&gt;0,FORECAST(F2,B3:E3,B2:E2),E3)*$X$1</f>
        <v>19.83333333</v>
      </c>
      <c r="G3" s="1">
        <f>IF(F3*FORECAST(G2,B3:F3,B2:F2)&gt;0,FORECAST(G2,B3:F3,B2:F2),F3)*$X$1</f>
        <v>25.33333333</v>
      </c>
      <c r="H3" s="1">
        <f>IF(G3*FORECAST(H2,B3:G3,B2:G2)&gt;0,FORECAST(H2,B3:G3,B2:G2),G3)*$X$1</f>
        <v>30.83333333</v>
      </c>
      <c r="I3" s="1">
        <f>IF(H3*FORECAST(I2,B3:H3,B2:H2)&gt;0,FORECAST(I2,B3:H3,B2:H2),H3)*$X$1</f>
        <v>36.33333333</v>
      </c>
      <c r="J3" s="1">
        <f>IF(I3*FORECAST(J2,B3:I3,B2:I2)&gt;0,FORECAST(J2,B3:I3,B2:I2),I3)*$X$1</f>
        <v>41.83333333</v>
      </c>
      <c r="K3" s="1">
        <f>IF(J3*FORECAST(K2,B3:J3,B2:J2)&gt;0,FORECAST(K2,B3:J3,B2:J2),J3)*$X$1</f>
        <v>47.33333333</v>
      </c>
      <c r="L3" s="5">
        <f>IF(K3*FORECAST(L2,B3:K3,B2:K2)&gt;0,FORECAST(L2,B3:K3,B2:K2),K3)*$X$1</f>
        <v>52.83333333</v>
      </c>
      <c r="M3" s="5">
        <f>IF(L3*FORECAST(M2,B3:L3,B2:L2)&gt;0,FORECAST(M2,B3:L3,B2:L2),L3)*$X$1</f>
        <v>58.33333333</v>
      </c>
      <c r="N3" s="5">
        <f>IF(M3*FORECAST(N2,B3:M3,B2:M2)&gt;0,FORECAST(N2,B3:M3,B2:M2),M3)*$X$1</f>
        <v>63.83333333</v>
      </c>
      <c r="O3" s="5">
        <f>IF(N3*FORECAST(O2,B3:N3,B2:N2)&gt;0,FORECAST(O2,B3:N3,B2:N2),N3)*$X$1</f>
        <v>69.33333333</v>
      </c>
      <c r="P3" s="5">
        <f>IF(O3*FORECAST(P2,B3:O3,B2:O2)&gt;0,FORECAST(P2,B3:O3,B2:O2),O3)*$X$1</f>
        <v>74.83333333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</v>
      </c>
      <c r="B4" s="1">
        <v>14.0</v>
      </c>
      <c r="C4" s="1">
        <v>-1.0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333</v>
      </c>
      <c r="B5" s="1">
        <v>5.0</v>
      </c>
      <c r="C5" s="1">
        <v>12.0</v>
      </c>
      <c r="D5" s="1">
        <v>30.0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334</v>
      </c>
      <c r="L7" s="1">
        <f>IF(P3*FORECAST(P2,B3:P3,B2:P2)&gt;0,FORECAST(P2,B3:P3,B2:P2),O3)*$X$1 * (1+0.02)/(0.0789-0.02)</f>
        <v>1295.925297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335</v>
      </c>
      <c r="L8" s="6">
        <f t="array" ref="L8">NPV(0.0789,F3:P3)</f>
        <v>310.0896107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336</v>
      </c>
      <c r="L9" s="6">
        <f t="array" ref="L9">NPV(0.0789,F16:P16)</f>
        <v>562.0653896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337</v>
      </c>
      <c r="L10" s="6">
        <f>L8 + L9</f>
        <v>872.1550004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73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338</v>
      </c>
      <c r="L12" s="6">
        <f>L10 - L11</f>
        <v>873.1550004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339</v>
      </c>
      <c r="L13" s="1">
        <v>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29.10516668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1295.925297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