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<sst xmlns="http://schemas.openxmlformats.org/spreadsheetml/2006/main" count="413" uniqueCount="249">
  <si>
    <t>ticker</t>
  </si>
  <si>
    <t>LIEN</t>
  </si>
  <si>
    <t>nombre</t>
  </si>
  <si>
    <t>SILVER SPIKE INVESTMENT C</t>
  </si>
  <si>
    <t>empresa</t>
  </si>
  <si>
    <t>Corporate Financial Services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</si>
  <si>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</si>
  <si>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</si>
  <si>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</si>
  <si>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</si>
  <si>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</si>
  <si>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</si>
  <si>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</si>
  <si>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</si>
  <si>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</si>
  <si>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</si>
  <si>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</si>
  <si>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-100.00%</t>
  </si>
  <si>
    <t>Total Assets Growth</t>
  </si>
  <si>
    <t>-68.60%</t>
  </si>
  <si>
    <t>Net Property, Plant and Equipment Growth</t>
  </si>
  <si>
    <t>Fiscal Period: December</t>
  </si>
  <si>
    <t>Net Income</t>
  </si>
  <si>
    <t>(Gain) Loss on Sale of Investments -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</si>
  <si>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</si>
  <si>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</si>
  <si>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</si>
  <si>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</si>
  <si>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</si>
  <si>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0</t>
  </si>
  <si>
    <t>Issuance of Common Stock</t>
  </si>
  <si>
    <t>Common Dividends Paid</t>
  </si>
  <si>
    <t>Common &amp; Preferred Stock Dividends Paid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</si>
  <si>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</si>
  <si>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</si>
  <si>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</si>
  <si>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</si>
  <si>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</si>
  <si>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</si>
  <si>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Assets</t>
  </si>
  <si>
    <t>Cash And Equivalents</t>
  </si>
  <si>
    <t>Total Cash And Short Term Investments</t>
  </si>
  <si>
    <t>Accounts Receivable, Total</t>
  </si>
  <si>
    <t>Total Receivables</t>
  </si>
  <si>
    <t>Prepaid Expenses</t>
  </si>
  <si>
    <t>Total Current Assets</t>
  </si>
  <si>
    <t>Long-term Investments</t>
  </si>
  <si>
    <t>Deferred Charges Long-Term</t>
  </si>
  <si>
    <t>Other Long-Term Assets, Total</t>
  </si>
  <si>
    <t>Total Assets</t>
  </si>
  <si>
    <t>Liabilities</t>
  </si>
  <si>
    <t>Accrued Expenses, Total</t>
  </si>
  <si>
    <t>Total Current Liabilities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</si>
  <si>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</si>
  <si>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</si>
  <si>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</si>
  <si>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</si>
  <si>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</si>
  <si>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</si>
  <si>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</si>
  <si>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</si>
  <si>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</si>
  <si>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</si>
  <si>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</si>
  <si>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13.91</t>
  </si>
  <si>
    <t>13.77</t>
  </si>
  <si>
    <t>Tangible Book Value</t>
  </si>
  <si>
    <t>Tangible Book Value Per Share</t>
  </si>
  <si>
    <t>Total Debt</t>
  </si>
  <si>
    <t>Net Debt</t>
  </si>
  <si>
    <t>Account Code - Inventory Valuation</t>
  </si>
  <si>
    <t>Revenues</t>
  </si>
  <si>
    <t>Interest And Invest. Income (Rev)</t>
  </si>
  <si>
    <t>Total Revenues</t>
  </si>
  <si>
    <t>Gross Profit</t>
  </si>
  <si>
    <t>Selling General &amp; Admin Expenses, Total</t>
  </si>
  <si>
    <t>Other Operating Expenses</t>
  </si>
  <si>
    <t>Other Operating Expenses, Total</t>
  </si>
  <si>
    <t>Operating Income</t>
  </si>
  <si>
    <t>EBT, Excl. Unusual Items</t>
  </si>
  <si>
    <t>Merger &amp; Related Restructuring Charges</t>
  </si>
  <si>
    <t>Gain (Loss) On Sale Of Investments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</si>
  <si>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</si>
  <si>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</si>
  <si>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</si>
  <si>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</si>
  <si>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</si>
  <si>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</si>
  <si>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</si>
  <si>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</si>
  <si>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</si>
  <si>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0.41</t>
  </si>
  <si>
    <t>1.18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</si>
  <si>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</si>
  <si>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</si>
  <si>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</si>
  <si>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</si>
  <si>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</si>
  <si>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</si>
  <si>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0.31</t>
  </si>
  <si>
    <t>0.74</t>
  </si>
  <si>
    <t>Normalized Diluted EPS</t>
  </si>
  <si>
    <t>Dividend Per Share</t>
  </si>
  <si>
    <t>0.48</t>
  </si>
  <si>
    <t>Payout Ratio</t>
  </si>
  <si>
    <t>112.58</t>
  </si>
  <si>
    <t>EBITA</t>
  </si>
  <si>
    <t>EBIT</t>
  </si>
  <si>
    <t>Total Revenues (As Reported)</t>
  </si>
  <si>
    <t>Effective Tax Rate - (Ratio)</t>
  </si>
  <si>
    <t>4.02</t>
  </si>
  <si>
    <t>Normalized Net Income</t>
  </si>
  <si>
    <t>Interest Capitalized</t>
  </si>
  <si>
    <t>Supplemental Operating Expense Items</t>
  </si>
  <si>
    <t>General and Administrative Expenses</t>
  </si>
  <si>
    <t>Profitability</t>
  </si>
  <si>
    <t>Return on Assets</t>
  </si>
  <si>
    <t>-0.83</t>
  </si>
  <si>
    <t>5.23</t>
  </si>
  <si>
    <t>Return on Total Capital</t>
  </si>
  <si>
    <t>5.33</t>
  </si>
  <si>
    <t>Return On Equity %</t>
  </si>
  <si>
    <t>-1.34</t>
  </si>
  <si>
    <t>8.53</t>
  </si>
  <si>
    <t>Return on Common Equity</t>
  </si>
  <si>
    <t>Margin Analysis</t>
  </si>
  <si>
    <t>Gross Profit Margin %</t>
  </si>
  <si>
    <t>SG&amp;A Margin</t>
  </si>
  <si>
    <t>43.58</t>
  </si>
  <si>
    <t>38.4</t>
  </si>
  <si>
    <t>EBITA Margin %</t>
  </si>
  <si>
    <t>56.42</t>
  </si>
  <si>
    <t>61.51</t>
  </si>
  <si>
    <t>EBIT Margin %</t>
  </si>
  <si>
    <t>Income From Continuing Operations Margin %</t>
  </si>
  <si>
    <t>47.65</t>
  </si>
  <si>
    <t>Net Income Margin %</t>
  </si>
  <si>
    <t>Net Avail. For Common Margin %</t>
  </si>
  <si>
    <t>Normalized Net Income Margin</t>
  </si>
  <si>
    <t>35.26</t>
  </si>
  <si>
    <t>38.44</t>
  </si>
  <si>
    <t>Levered Free Cash Flow Margin</t>
  </si>
  <si>
    <t>58.09</t>
  </si>
  <si>
    <t>Unlevered Free Cash Flow Margin</t>
  </si>
  <si>
    <t>Asset Turnover</t>
  </si>
  <si>
    <t>0.14</t>
  </si>
  <si>
    <t>Receivables Turnover (Average Receivables)</t>
  </si>
  <si>
    <t>0.12</t>
  </si>
  <si>
    <t>Short Term Liquidity</t>
  </si>
  <si>
    <t>Current Ratio</t>
  </si>
  <si>
    <t>79.49</t>
  </si>
  <si>
    <t>11.43</t>
  </si>
  <si>
    <t>Quick Ratio</t>
  </si>
  <si>
    <t>79.42</t>
  </si>
  <si>
    <t>11.42</t>
  </si>
  <si>
    <t>Operating Cash Flow to Current Liabilities</t>
  </si>
  <si>
    <t>-143.3</t>
  </si>
  <si>
    <t>1.91</t>
  </si>
  <si>
    <t>Days Sales Outstanding (Average Receivables)</t>
  </si>
  <si>
    <t>Long Term Solvency</t>
  </si>
  <si>
    <t>Total Liabilities / Total Assets</t>
  </si>
  <si>
    <t>157.81</t>
  </si>
  <si>
    <t>0.57</t>
  </si>
  <si>
    <t>3.41</t>
  </si>
  <si>
    <t>Growth Over Prior Year</t>
  </si>
  <si>
    <t>Total Revenues, 1 Yr. Growth %</t>
  </si>
  <si>
    <t>194.87</t>
  </si>
  <si>
    <t>Gross Profit, 1 Yr. Growth %</t>
  </si>
  <si>
    <t>EBITA, 1 Yr. Growth %</t>
  </si>
  <si>
    <t>-41.21</t>
  </si>
  <si>
    <t>270.44</t>
  </si>
  <si>
    <t>EBIT, 1 Yr. Growth %</t>
  </si>
  <si>
    <t>Earnings From Cont. Operations, 1 Yr. Growth %</t>
  </si>
  <si>
    <t>329.72</t>
  </si>
  <si>
    <t>Net Income, 1 Yr. Growth %</t>
  </si>
  <si>
    <t>Normalized Net Income, 1 Yr. Growth %</t>
  </si>
  <si>
    <t>Diluted EPS Before Extra, 1 Yr. Growth %</t>
  </si>
  <si>
    <t>283.79</t>
  </si>
  <si>
    <t>Accounts Receivable, 1 Yr. Growth %</t>
  </si>
  <si>
    <t>12.59</t>
  </si>
  <si>
    <t>Total Assets, 1 Yr. Growth %</t>
  </si>
  <si>
    <t>1.85</t>
  </si>
  <si>
    <t>Tangible Book Value, 1 Yr. Growth %</t>
  </si>
  <si>
    <t>-1.07</t>
  </si>
  <si>
    <t>Common Equity, 1 Yr. Growth %</t>
  </si>
  <si>
    <t>Cash From Operations, 1 Yr. Growth %</t>
  </si>
  <si>
    <t>-111.46</t>
  </si>
  <si>
    <t>2022</t>
  </si>
  <si>
    <t>2023</t>
  </si>
  <si>
    <t>2024</t>
  </si>
  <si>
    <t>2025</t>
  </si>
  <si>
    <t>2026</t>
  </si>
  <si>
    <t>Capitalization
                                    1</t>
  </si>
  <si>
    <t>60.9</t>
  </si>
  <si>
    <t>52.45</t>
  </si>
  <si>
    <t>258.3</t>
  </si>
  <si>
    <t>-</t>
  </si>
  <si>
    <t>Change</t>
  </si>
  <si>
    <t>-13.88%</t>
  </si>
  <si>
    <t>392.46%</t>
  </si>
  <si>
    <t>0%</t>
  </si>
  <si>
    <t>Enterprise Value (EV)</t>
  </si>
  <si>
    <t>P/E ratio</t>
  </si>
  <si>
    <t>7.15x</t>
  </si>
  <si>
    <t>PBR</t>
  </si>
  <si>
    <t>PEG</t>
  </si>
  <si>
    <t>Capitalization / Revenue</t>
  </si>
  <si>
    <t>15.1x</t>
  </si>
  <si>
    <t>4.4x</t>
  </si>
  <si>
    <t>12.9x</t>
  </si>
  <si>
    <t>6.01x</t>
  </si>
  <si>
    <t>EV / Revenue</t>
  </si>
  <si>
    <t>0x</t>
  </si>
  <si>
    <t>EV / EBITDA</t>
  </si>
  <si>
    <t>EV / EBIT</t>
  </si>
  <si>
    <t>EV / FCF</t>
  </si>
  <si>
    <t>FCF Yield</t>
  </si>
  <si>
    <t>Dividend per Share
                                    2</t>
  </si>
  <si>
    <t>Rate of return</t>
  </si>
  <si>
    <t>5.69%</t>
  </si>
  <si>
    <t>EPS
                                    2</t>
  </si>
  <si>
    <t>Distribution rate</t>
  </si>
  <si>
    <t>40.7%</t>
  </si>
  <si>
    <t>Net sales
                                    1</t>
  </si>
  <si>
    <t>4.039</t>
  </si>
  <si>
    <t>11.93</t>
  </si>
  <si>
    <t>20.1</t>
  </si>
  <si>
    <t>43</t>
  </si>
  <si>
    <t>EBITDA</t>
  </si>
  <si>
    <t>Net income</t>
  </si>
  <si>
    <t>7.34</t>
  </si>
  <si>
    <t>Reference price
                                    2</t>
  </si>
  <si>
    <t>9.80</t>
  </si>
  <si>
    <t>8.44</t>
  </si>
  <si>
    <t>11.32</t>
  </si>
  <si>
    <t>Nbr of stocks (in thousands)</t>
  </si>
  <si>
    <t>6,215</t>
  </si>
  <si>
    <t>22,820</t>
  </si>
  <si>
    <t>Announcement Date</t>
  </si>
  <si>
    <t>3/31/23</t>
  </si>
  <si>
    <t>3/28/24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</si>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</sst>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93.99016667703323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10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</v>
      </c>
      <c r="B2" s="1">
        <v>-95.0</v>
      </c>
      <c r="C2" s="1">
        <v>2.0</v>
      </c>
      <c r="D2" s="1">
        <v>7.0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</v>
      </c>
      <c r="B3" s="1">
        <v>0.0</v>
      </c>
      <c r="C3" s="1">
        <v>14.0</v>
      </c>
      <c r="D3" s="1">
        <v>-1.0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</v>
      </c>
      <c r="B4" s="1">
        <v>0.0</v>
      </c>
      <c r="C4" s="1">
        <v>-67.0</v>
      </c>
      <c r="D4" s="1">
        <v>-2.0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</v>
      </c>
      <c r="B5" s="1">
        <v>0.0</v>
      </c>
      <c r="C5" s="1">
        <v>-2.0</v>
      </c>
      <c r="D5" s="1">
        <v>-19.0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</v>
      </c>
      <c r="B6" s="1">
        <v>0.0</v>
      </c>
      <c r="C6" s="1">
        <v>1.0</v>
      </c>
      <c r="D6" s="1">
        <v>-1.0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</v>
      </c>
      <c r="B7" s="1">
        <v>95.0</v>
      </c>
      <c r="C7" s="1">
        <v>30.0</v>
      </c>
      <c r="D7" s="1">
        <v>2.0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</v>
      </c>
      <c r="B8" s="1" t="s">
        <v>29</v>
      </c>
      <c r="C8" s="1">
        <v>-66.0</v>
      </c>
      <c r="D8" s="1">
        <v>5.0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</v>
      </c>
      <c r="B9" s="1">
        <v>0.0</v>
      </c>
      <c r="C9" s="1">
        <v>85.0</v>
      </c>
      <c r="D9" s="1">
        <v>0.0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</v>
      </c>
      <c r="B10" s="1">
        <v>0.0</v>
      </c>
      <c r="C10" s="1">
        <v>0.0</v>
      </c>
      <c r="D10" s="1">
        <v>-8.0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</v>
      </c>
      <c r="B11" s="1">
        <v>0.0</v>
      </c>
      <c r="C11" s="1">
        <v>0.0</v>
      </c>
      <c r="D11" s="1">
        <v>-8.0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</v>
      </c>
      <c r="B12" s="1">
        <v>0.0</v>
      </c>
      <c r="C12" s="1">
        <v>85.0</v>
      </c>
      <c r="D12" s="1">
        <v>-8.0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</v>
      </c>
      <c r="B13" s="1">
        <v>0.0</v>
      </c>
      <c r="C13" s="1">
        <v>-66.0</v>
      </c>
      <c r="D13" s="1">
        <v>-2.0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</v>
      </c>
      <c r="B15" s="1">
        <v>0.0</v>
      </c>
      <c r="C15" s="1">
        <v>0.0</v>
      </c>
      <c r="D15" s="1">
        <v>6.0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</v>
      </c>
      <c r="B16" s="1">
        <v>0.0</v>
      </c>
      <c r="C16" s="1">
        <v>0.0</v>
      </c>
      <c r="D16" s="1">
        <v>6.0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</v>
      </c>
      <c r="B17" s="1">
        <v>0.0</v>
      </c>
      <c r="C17" s="1">
        <v>0.0</v>
      </c>
      <c r="D17" s="1">
        <v>-2.0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40</v>
      </c>
      <c r="B3" s="1">
        <v>0.0</v>
      </c>
      <c r="C3" s="1">
        <v>35.0</v>
      </c>
      <c r="D3" s="1">
        <v>32.0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41</v>
      </c>
      <c r="B4" s="1">
        <v>0.0</v>
      </c>
      <c r="C4" s="1">
        <v>35.0</v>
      </c>
      <c r="D4" s="1">
        <v>32.0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42</v>
      </c>
      <c r="B5" s="1">
        <v>0.0</v>
      </c>
      <c r="C5" s="1">
        <v>1.0</v>
      </c>
      <c r="D5" s="1">
        <v>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43</v>
      </c>
      <c r="B6" s="1">
        <v>0.0</v>
      </c>
      <c r="C6" s="1">
        <v>1.0</v>
      </c>
      <c r="D6" s="1">
        <v>1.0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44</v>
      </c>
      <c r="B7" s="1">
        <v>0.0</v>
      </c>
      <c r="C7" s="1">
        <v>3.0</v>
      </c>
      <c r="D7" s="1">
        <v>3.0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45</v>
      </c>
      <c r="B8" s="1">
        <v>0.0</v>
      </c>
      <c r="C8" s="1">
        <v>36.0</v>
      </c>
      <c r="D8" s="1">
        <v>34.0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46</v>
      </c>
      <c r="B9" s="1">
        <v>0.0</v>
      </c>
      <c r="C9" s="1">
        <v>50.0</v>
      </c>
      <c r="D9" s="1">
        <v>54.0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47</v>
      </c>
      <c r="B10" s="1">
        <v>27.0</v>
      </c>
      <c r="C10" s="1">
        <v>0.0</v>
      </c>
      <c r="D10" s="1">
        <v>0.0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48</v>
      </c>
      <c r="B11" s="1">
        <v>0.0</v>
      </c>
      <c r="C11" s="1">
        <v>0.0</v>
      </c>
      <c r="D11" s="1">
        <v>5.0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49</v>
      </c>
      <c r="B12" s="1">
        <v>27.0</v>
      </c>
      <c r="C12" s="1">
        <v>86.0</v>
      </c>
      <c r="D12" s="1">
        <v>88.0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50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51</v>
      </c>
      <c r="B14" s="1">
        <v>43.0</v>
      </c>
      <c r="C14" s="1">
        <v>46.0</v>
      </c>
      <c r="D14" s="1">
        <v>3.0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52</v>
      </c>
      <c r="B15" s="1">
        <v>43.0</v>
      </c>
      <c r="C15" s="1">
        <v>46.0</v>
      </c>
      <c r="D15" s="1">
        <v>3.0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53</v>
      </c>
      <c r="B16" s="1">
        <v>0.0</v>
      </c>
      <c r="C16" s="1">
        <v>3.0</v>
      </c>
      <c r="D16" s="1">
        <v>1.0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54</v>
      </c>
      <c r="B17" s="1">
        <v>43.0</v>
      </c>
      <c r="C17" s="1">
        <v>49.0</v>
      </c>
      <c r="D17" s="1">
        <v>3.0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55</v>
      </c>
      <c r="B18" s="1">
        <v>0.0</v>
      </c>
      <c r="C18" s="1">
        <v>6.0</v>
      </c>
      <c r="D18" s="1">
        <v>6.0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56</v>
      </c>
      <c r="B19" s="1">
        <v>0.0</v>
      </c>
      <c r="C19" s="1">
        <v>84.0</v>
      </c>
      <c r="D19" s="1">
        <v>85.0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57</v>
      </c>
      <c r="B20" s="1">
        <v>-16.0</v>
      </c>
      <c r="C20" s="1">
        <v>1.0</v>
      </c>
      <c r="D20" s="1">
        <v>44.0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58</v>
      </c>
      <c r="B21" s="1">
        <v>-16.0</v>
      </c>
      <c r="C21" s="1">
        <v>86.0</v>
      </c>
      <c r="D21" s="1">
        <v>85.0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59</v>
      </c>
      <c r="B22" s="1">
        <v>-16.0</v>
      </c>
      <c r="C22" s="1">
        <v>86.0</v>
      </c>
      <c r="D22" s="1">
        <v>85.0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60</v>
      </c>
      <c r="B23" s="1">
        <v>27.0</v>
      </c>
      <c r="C23" s="1">
        <v>86.0</v>
      </c>
      <c r="D23" s="1">
        <v>88.0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61</v>
      </c>
      <c r="B25" s="1">
        <v>0.0</v>
      </c>
      <c r="C25" s="1">
        <v>6.0</v>
      </c>
      <c r="D25" s="1">
        <v>6.0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62</v>
      </c>
      <c r="B26" s="1">
        <v>0.0</v>
      </c>
      <c r="C26" s="1">
        <v>6.0</v>
      </c>
      <c r="D26" s="1">
        <v>6.0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63</v>
      </c>
      <c r="B27" s="1">
        <v>0.0</v>
      </c>
      <c r="C27" s="1" t="s">
        <v>64</v>
      </c>
      <c r="D27" s="1" t="s">
        <v>65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66</v>
      </c>
      <c r="B28" s="1">
        <v>-16.0</v>
      </c>
      <c r="C28" s="1">
        <v>86.0</v>
      </c>
      <c r="D28" s="1">
        <v>85.0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67</v>
      </c>
      <c r="B29" s="1">
        <v>0.0</v>
      </c>
      <c r="C29" s="1" t="s">
        <v>64</v>
      </c>
      <c r="D29" s="1" t="s">
        <v>65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68</v>
      </c>
      <c r="B30" s="1" t="s">
        <v>29</v>
      </c>
      <c r="C30" s="1" t="s">
        <v>29</v>
      </c>
      <c r="D30" s="1" t="s">
        <v>29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69</v>
      </c>
      <c r="B31" s="1">
        <v>0.0</v>
      </c>
      <c r="C31" s="1">
        <v>-35.0</v>
      </c>
      <c r="D31" s="1">
        <v>-32.0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70</v>
      </c>
      <c r="B32" s="1">
        <v>0.0</v>
      </c>
      <c r="C32" s="1">
        <v>3.0</v>
      </c>
      <c r="D32" s="1">
        <v>3.0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71</v>
      </c>
      <c r="B2" s="1">
        <v>0.0</v>
      </c>
      <c r="C2" s="1">
        <v>54.0</v>
      </c>
      <c r="D2" s="1">
        <v>19.0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72</v>
      </c>
      <c r="B3" s="1">
        <v>0.0</v>
      </c>
      <c r="C3" s="1">
        <v>4.0</v>
      </c>
      <c r="D3" s="1">
        <v>11.0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73</v>
      </c>
      <c r="B4" s="1">
        <v>0.0</v>
      </c>
      <c r="C4" s="1">
        <v>5.0</v>
      </c>
      <c r="D4" s="1">
        <v>11.0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74</v>
      </c>
      <c r="B5" s="1">
        <v>0.0</v>
      </c>
      <c r="C5" s="1">
        <v>5.0</v>
      </c>
      <c r="D5" s="1">
        <v>11.0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75</v>
      </c>
      <c r="B6" s="1">
        <v>95.0</v>
      </c>
      <c r="C6" s="1">
        <v>2.0</v>
      </c>
      <c r="D6" s="1">
        <v>4.0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76</v>
      </c>
      <c r="B7" s="1">
        <v>0.0</v>
      </c>
      <c r="C7" s="1">
        <v>0.0</v>
      </c>
      <c r="D7" s="1">
        <v>1.0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77</v>
      </c>
      <c r="B8" s="1">
        <v>95.0</v>
      </c>
      <c r="C8" s="1">
        <v>2.0</v>
      </c>
      <c r="D8" s="1">
        <v>4.0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78</v>
      </c>
      <c r="B9" s="1">
        <v>-95.0</v>
      </c>
      <c r="C9" s="1">
        <v>3.0</v>
      </c>
      <c r="D9" s="1">
        <v>7.0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79</v>
      </c>
      <c r="B10" s="1">
        <v>-95.0</v>
      </c>
      <c r="C10" s="1">
        <v>3.0</v>
      </c>
      <c r="D10" s="1">
        <v>7.0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80</v>
      </c>
      <c r="B11" s="1">
        <v>0.0</v>
      </c>
      <c r="C11" s="1">
        <v>0.0</v>
      </c>
      <c r="D11" s="1">
        <v>-71.0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81</v>
      </c>
      <c r="B12" s="1">
        <v>0.0</v>
      </c>
      <c r="C12" s="1">
        <v>-36.0</v>
      </c>
      <c r="D12" s="1">
        <v>71.0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82</v>
      </c>
      <c r="B13" s="1">
        <v>-95.0</v>
      </c>
      <c r="C13" s="1">
        <v>2.0</v>
      </c>
      <c r="D13" s="1">
        <v>7.0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83</v>
      </c>
      <c r="B14" s="1">
        <v>0.0</v>
      </c>
      <c r="C14" s="1">
        <v>10.0</v>
      </c>
      <c r="D14" s="1">
        <v>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84</v>
      </c>
      <c r="B15" s="1">
        <v>-95.0</v>
      </c>
      <c r="C15" s="1">
        <v>2.0</v>
      </c>
      <c r="D15" s="1">
        <v>7.0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85</v>
      </c>
      <c r="B16" s="1">
        <v>-95.0</v>
      </c>
      <c r="C16" s="1">
        <v>2.0</v>
      </c>
      <c r="D16" s="1">
        <v>7.0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86</v>
      </c>
      <c r="B17" s="1">
        <v>-95.0</v>
      </c>
      <c r="C17" s="1">
        <v>2.0</v>
      </c>
      <c r="D17" s="1">
        <v>7.0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87</v>
      </c>
      <c r="B18" s="1">
        <v>-95.0</v>
      </c>
      <c r="C18" s="1">
        <v>2.0</v>
      </c>
      <c r="D18" s="1">
        <v>7.0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88</v>
      </c>
      <c r="B19" s="1">
        <v>-95.0</v>
      </c>
      <c r="C19" s="1">
        <v>2.0</v>
      </c>
      <c r="D19" s="1">
        <v>7.0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89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90</v>
      </c>
      <c r="B21" s="1">
        <v>0.0</v>
      </c>
      <c r="C21" s="1" t="s">
        <v>91</v>
      </c>
      <c r="D21" s="1" t="s">
        <v>92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93</v>
      </c>
      <c r="B22" s="1">
        <v>0.0</v>
      </c>
      <c r="C22" s="1" t="s">
        <v>91</v>
      </c>
      <c r="D22" s="1" t="s">
        <v>92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94</v>
      </c>
      <c r="B23" s="1">
        <v>0.0</v>
      </c>
      <c r="C23" s="1">
        <v>6.0</v>
      </c>
      <c r="D23" s="1">
        <v>6.0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95</v>
      </c>
      <c r="B24" s="1">
        <v>0.0</v>
      </c>
      <c r="C24" s="1" t="s">
        <v>91</v>
      </c>
      <c r="D24" s="1" t="s">
        <v>92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96</v>
      </c>
      <c r="B25" s="1">
        <v>0.0</v>
      </c>
      <c r="C25" s="1" t="s">
        <v>91</v>
      </c>
      <c r="D25" s="1" t="s">
        <v>92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97</v>
      </c>
      <c r="B26" s="1">
        <v>0.0</v>
      </c>
      <c r="C26" s="1">
        <v>6.0</v>
      </c>
      <c r="D26" s="1">
        <v>6.0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98</v>
      </c>
      <c r="B27" s="1">
        <v>0.0</v>
      </c>
      <c r="C27" s="1" t="s">
        <v>99</v>
      </c>
      <c r="D27" s="1" t="s">
        <v>100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101</v>
      </c>
      <c r="B28" s="1">
        <v>0.0</v>
      </c>
      <c r="C28" s="1" t="s">
        <v>99</v>
      </c>
      <c r="D28" s="1" t="s">
        <v>100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102</v>
      </c>
      <c r="B29" s="1">
        <v>0.0</v>
      </c>
      <c r="C29" s="1">
        <v>0.0</v>
      </c>
      <c r="D29" s="1" t="s">
        <v>103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104</v>
      </c>
      <c r="B30" s="1">
        <v>0.0</v>
      </c>
      <c r="C30" s="1">
        <v>0.0</v>
      </c>
      <c r="D30" s="1" t="s">
        <v>105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35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106</v>
      </c>
      <c r="B32" s="1">
        <v>-95.0</v>
      </c>
      <c r="C32" s="1">
        <v>3.0</v>
      </c>
      <c r="D32" s="1">
        <v>7.0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107</v>
      </c>
      <c r="B33" s="1">
        <v>-95.0</v>
      </c>
      <c r="C33" s="1">
        <v>3.0</v>
      </c>
      <c r="D33" s="1">
        <v>7.0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108</v>
      </c>
      <c r="B34" s="1">
        <v>0.0</v>
      </c>
      <c r="C34" s="1">
        <v>5.0</v>
      </c>
      <c r="D34" s="1">
        <v>11.0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109</v>
      </c>
      <c r="B35" s="1">
        <v>0.0</v>
      </c>
      <c r="C35" s="1" t="s">
        <v>110</v>
      </c>
      <c r="D35" s="1">
        <v>0.0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111</v>
      </c>
      <c r="B36" s="1">
        <v>-59.0</v>
      </c>
      <c r="C36" s="1">
        <v>1.0</v>
      </c>
      <c r="D36" s="1">
        <v>4.0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112</v>
      </c>
      <c r="B37" s="1">
        <v>0.0</v>
      </c>
      <c r="C37" s="1">
        <v>0.0</v>
      </c>
      <c r="D37" s="1">
        <v>11.0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113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114</v>
      </c>
      <c r="B39" s="1">
        <v>6.0</v>
      </c>
      <c r="C39" s="1">
        <v>2.0</v>
      </c>
      <c r="D39" s="1">
        <v>4.0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116</v>
      </c>
      <c r="B3" s="1">
        <v>0.0</v>
      </c>
      <c r="C3" s="1" t="s">
        <v>117</v>
      </c>
      <c r="D3" s="1" t="s">
        <v>118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119</v>
      </c>
      <c r="B4" s="1">
        <v>0.0</v>
      </c>
      <c r="C4" s="1" t="s">
        <v>117</v>
      </c>
      <c r="D4" s="1" t="s">
        <v>120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121</v>
      </c>
      <c r="B5" s="1">
        <v>0.0</v>
      </c>
      <c r="C5" s="1" t="s">
        <v>122</v>
      </c>
      <c r="D5" s="1" t="s">
        <v>123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124</v>
      </c>
      <c r="B6" s="1">
        <v>0.0</v>
      </c>
      <c r="C6" s="1" t="s">
        <v>122</v>
      </c>
      <c r="D6" s="1" t="s">
        <v>123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126</v>
      </c>
      <c r="B8" s="1">
        <v>0.0</v>
      </c>
      <c r="C8" s="1">
        <v>100.0</v>
      </c>
      <c r="D8" s="1">
        <v>100.0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127</v>
      </c>
      <c r="B9" s="1">
        <v>0.0</v>
      </c>
      <c r="C9" s="1" t="s">
        <v>128</v>
      </c>
      <c r="D9" s="1" t="s">
        <v>129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130</v>
      </c>
      <c r="B10" s="1">
        <v>0.0</v>
      </c>
      <c r="C10" s="1" t="s">
        <v>131</v>
      </c>
      <c r="D10" s="1" t="s">
        <v>132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133</v>
      </c>
      <c r="B11" s="1">
        <v>0.0</v>
      </c>
      <c r="C11" s="1" t="s">
        <v>131</v>
      </c>
      <c r="D11" s="1" t="s">
        <v>132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134</v>
      </c>
      <c r="B12" s="1">
        <v>0.0</v>
      </c>
      <c r="C12" s="1" t="s">
        <v>135</v>
      </c>
      <c r="D12" s="1" t="s">
        <v>132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136</v>
      </c>
      <c r="B13" s="1">
        <v>0.0</v>
      </c>
      <c r="C13" s="1" t="s">
        <v>135</v>
      </c>
      <c r="D13" s="1" t="s">
        <v>132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137</v>
      </c>
      <c r="B14" s="1">
        <v>0.0</v>
      </c>
      <c r="C14" s="1" t="s">
        <v>135</v>
      </c>
      <c r="D14" s="1" t="s">
        <v>132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138</v>
      </c>
      <c r="B15" s="1">
        <v>0.0</v>
      </c>
      <c r="C15" s="1" t="s">
        <v>139</v>
      </c>
      <c r="D15" s="1" t="s">
        <v>140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141</v>
      </c>
      <c r="B16" s="1">
        <v>0.0</v>
      </c>
      <c r="C16" s="1">
        <v>0.0</v>
      </c>
      <c r="D16" s="1" t="s">
        <v>142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143</v>
      </c>
      <c r="B17" s="1">
        <v>0.0</v>
      </c>
      <c r="C17" s="1">
        <v>0.0</v>
      </c>
      <c r="D17" s="1" t="s">
        <v>142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144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144</v>
      </c>
      <c r="B19" s="1">
        <v>0.0</v>
      </c>
      <c r="C19" s="1" t="s">
        <v>29</v>
      </c>
      <c r="D19" s="1" t="s">
        <v>145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146</v>
      </c>
      <c r="B20" s="1">
        <v>0.0</v>
      </c>
      <c r="C20" s="1">
        <v>0.0</v>
      </c>
      <c r="D20" s="1" t="s">
        <v>147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148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149</v>
      </c>
      <c r="B22" s="1">
        <v>0.0</v>
      </c>
      <c r="C22" s="1" t="s">
        <v>150</v>
      </c>
      <c r="D22" s="1" t="s">
        <v>151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152</v>
      </c>
      <c r="B23" s="1">
        <v>0.0</v>
      </c>
      <c r="C23" s="1" t="s">
        <v>153</v>
      </c>
      <c r="D23" s="1" t="s">
        <v>154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155</v>
      </c>
      <c r="B24" s="1" t="s">
        <v>29</v>
      </c>
      <c r="C24" s="1" t="s">
        <v>156</v>
      </c>
      <c r="D24" s="1" t="s">
        <v>157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158</v>
      </c>
      <c r="B25" s="1">
        <v>0.0</v>
      </c>
      <c r="C25" s="1">
        <v>0.0</v>
      </c>
      <c r="D25" s="1">
        <v>0.0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159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160</v>
      </c>
      <c r="B27" s="1" t="s">
        <v>161</v>
      </c>
      <c r="C27" s="1" t="s">
        <v>162</v>
      </c>
      <c r="D27" s="1" t="s">
        <v>163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164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165</v>
      </c>
      <c r="B29" s="1">
        <v>0.0</v>
      </c>
      <c r="C29" s="1">
        <v>0.0</v>
      </c>
      <c r="D29" s="1" t="s">
        <v>166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167</v>
      </c>
      <c r="B30" s="1">
        <v>0.0</v>
      </c>
      <c r="C30" s="1">
        <v>0.0</v>
      </c>
      <c r="D30" s="1" t="s">
        <v>166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168</v>
      </c>
      <c r="B31" s="1">
        <v>0.0</v>
      </c>
      <c r="C31" s="1" t="s">
        <v>169</v>
      </c>
      <c r="D31" s="1" t="s">
        <v>170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171</v>
      </c>
      <c r="B32" s="1">
        <v>0.0</v>
      </c>
      <c r="C32" s="1" t="s">
        <v>169</v>
      </c>
      <c r="D32" s="1" t="s">
        <v>170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172</v>
      </c>
      <c r="B33" s="1">
        <v>0.0</v>
      </c>
      <c r="C33" s="1" t="s">
        <v>169</v>
      </c>
      <c r="D33" s="1" t="s">
        <v>173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174</v>
      </c>
      <c r="B34" s="1">
        <v>0.0</v>
      </c>
      <c r="C34" s="1" t="s">
        <v>169</v>
      </c>
      <c r="D34" s="1" t="s">
        <v>173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175</v>
      </c>
      <c r="B35" s="1">
        <v>0.0</v>
      </c>
      <c r="C35" s="1" t="s">
        <v>169</v>
      </c>
      <c r="D35" s="1" t="s">
        <v>170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176</v>
      </c>
      <c r="B36" s="1">
        <v>0.0</v>
      </c>
      <c r="C36" s="1">
        <v>0.0</v>
      </c>
      <c r="D36" s="1" t="s">
        <v>177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178</v>
      </c>
      <c r="B37" s="1">
        <v>0.0</v>
      </c>
      <c r="C37" s="1">
        <v>0.0</v>
      </c>
      <c r="D37" s="1" t="s">
        <v>179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180</v>
      </c>
      <c r="B38" s="1">
        <v>0.0</v>
      </c>
      <c r="C38" s="1">
        <v>3.0</v>
      </c>
      <c r="D38" s="1" t="s">
        <v>181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182</v>
      </c>
      <c r="B39" s="1">
        <v>0.0</v>
      </c>
      <c r="C39" s="1">
        <v>-5.0</v>
      </c>
      <c r="D39" s="1" t="s">
        <v>183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184</v>
      </c>
      <c r="B40" s="1">
        <v>0.0</v>
      </c>
      <c r="C40" s="1">
        <v>-5.0</v>
      </c>
      <c r="D40" s="1" t="s">
        <v>183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185</v>
      </c>
      <c r="B41" s="1">
        <v>0.0</v>
      </c>
      <c r="C41" s="1">
        <v>0.0</v>
      </c>
      <c r="D41" s="1" t="s">
        <v>186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 t="s">
        <v>187</v>
      </c>
      <c r="C1" s="1" t="s">
        <v>188</v>
      </c>
      <c r="D1" s="1" t="s">
        <v>189</v>
      </c>
      <c r="E1" s="1" t="s">
        <v>190</v>
      </c>
      <c r="F1" s="1" t="s">
        <v>191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192</v>
      </c>
      <c r="B2" s="1" t="s">
        <v>193</v>
      </c>
      <c r="C2" s="1" t="s">
        <v>194</v>
      </c>
      <c r="D2" s="1" t="s">
        <v>195</v>
      </c>
      <c r="E2" s="1" t="s">
        <v>195</v>
      </c>
      <c r="F2" s="1" t="s">
        <v>196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197</v>
      </c>
      <c r="B3" s="1" t="s">
        <v>196</v>
      </c>
      <c r="C3" s="1" t="s">
        <v>198</v>
      </c>
      <c r="D3" s="1" t="s">
        <v>199</v>
      </c>
      <c r="E3" s="1" t="s">
        <v>200</v>
      </c>
      <c r="F3" s="1" t="s">
        <v>196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201</v>
      </c>
      <c r="B4" s="1" t="s">
        <v>193</v>
      </c>
      <c r="C4" s="1" t="s">
        <v>194</v>
      </c>
      <c r="D4" s="1" t="s">
        <v>195</v>
      </c>
      <c r="E4" s="1" t="s">
        <v>195</v>
      </c>
      <c r="F4" s="1" t="s">
        <v>195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197</v>
      </c>
      <c r="B5" s="1" t="s">
        <v>196</v>
      </c>
      <c r="C5" s="1" t="s">
        <v>198</v>
      </c>
      <c r="D5" s="1" t="s">
        <v>199</v>
      </c>
      <c r="E5" s="1" t="s">
        <v>200</v>
      </c>
      <c r="F5" s="1" t="s">
        <v>200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202</v>
      </c>
      <c r="B6" s="1" t="s">
        <v>196</v>
      </c>
      <c r="C6" s="1" t="s">
        <v>203</v>
      </c>
      <c r="D6" s="1" t="s">
        <v>196</v>
      </c>
      <c r="E6" s="1" t="s">
        <v>196</v>
      </c>
      <c r="F6" s="1" t="s">
        <v>196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204</v>
      </c>
      <c r="B7" s="1" t="s">
        <v>196</v>
      </c>
      <c r="C7" s="1" t="s">
        <v>196</v>
      </c>
      <c r="D7" s="1" t="s">
        <v>196</v>
      </c>
      <c r="E7" s="1" t="s">
        <v>196</v>
      </c>
      <c r="F7" s="1" t="s">
        <v>196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205</v>
      </c>
      <c r="B8" s="1" t="s">
        <v>196</v>
      </c>
      <c r="C8" s="1" t="s">
        <v>196</v>
      </c>
      <c r="D8" s="1" t="s">
        <v>196</v>
      </c>
      <c r="E8" s="1" t="s">
        <v>196</v>
      </c>
      <c r="F8" s="1" t="s">
        <v>196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206</v>
      </c>
      <c r="B9" s="1" t="s">
        <v>207</v>
      </c>
      <c r="C9" s="1" t="s">
        <v>208</v>
      </c>
      <c r="D9" s="1" t="s">
        <v>209</v>
      </c>
      <c r="E9" s="1" t="s">
        <v>210</v>
      </c>
      <c r="F9" s="1" t="s">
        <v>210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211</v>
      </c>
      <c r="B10" s="1" t="s">
        <v>212</v>
      </c>
      <c r="C10" s="1" t="s">
        <v>212</v>
      </c>
      <c r="D10" s="1" t="s">
        <v>209</v>
      </c>
      <c r="E10" s="1" t="s">
        <v>210</v>
      </c>
      <c r="F10" s="1" t="s">
        <v>210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213</v>
      </c>
      <c r="B11" s="1" t="s">
        <v>196</v>
      </c>
      <c r="C11" s="1" t="s">
        <v>196</v>
      </c>
      <c r="D11" s="1" t="s">
        <v>196</v>
      </c>
      <c r="E11" s="1" t="s">
        <v>196</v>
      </c>
      <c r="F11" s="1" t="s">
        <v>196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214</v>
      </c>
      <c r="B12" s="1" t="s">
        <v>196</v>
      </c>
      <c r="C12" s="1" t="s">
        <v>196</v>
      </c>
      <c r="D12" s="1" t="s">
        <v>196</v>
      </c>
      <c r="E12" s="1" t="s">
        <v>196</v>
      </c>
      <c r="F12" s="1" t="s">
        <v>196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215</v>
      </c>
      <c r="B13" s="1" t="s">
        <v>196</v>
      </c>
      <c r="C13" s="1" t="s">
        <v>196</v>
      </c>
      <c r="D13" s="1" t="s">
        <v>196</v>
      </c>
      <c r="E13" s="1" t="s">
        <v>196</v>
      </c>
      <c r="F13" s="1" t="s">
        <v>196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216</v>
      </c>
      <c r="B14" s="1" t="s">
        <v>196</v>
      </c>
      <c r="C14" s="1" t="s">
        <v>196</v>
      </c>
      <c r="D14" s="1" t="s">
        <v>196</v>
      </c>
      <c r="E14" s="1" t="s">
        <v>196</v>
      </c>
      <c r="F14" s="1" t="s">
        <v>196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217</v>
      </c>
      <c r="B15" s="1" t="s">
        <v>196</v>
      </c>
      <c r="C15" s="1" t="s">
        <v>103</v>
      </c>
      <c r="D15" s="1" t="s">
        <v>196</v>
      </c>
      <c r="E15" s="1" t="s">
        <v>196</v>
      </c>
      <c r="F15" s="1" t="s">
        <v>196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218</v>
      </c>
      <c r="B16" s="1" t="s">
        <v>196</v>
      </c>
      <c r="C16" s="1" t="s">
        <v>219</v>
      </c>
      <c r="D16" s="1" t="s">
        <v>196</v>
      </c>
      <c r="E16" s="1" t="s">
        <v>196</v>
      </c>
      <c r="F16" s="1" t="s">
        <v>196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220</v>
      </c>
      <c r="B17" s="1" t="s">
        <v>196</v>
      </c>
      <c r="C17" s="1" t="s">
        <v>92</v>
      </c>
      <c r="D17" s="1" t="s">
        <v>196</v>
      </c>
      <c r="E17" s="1" t="s">
        <v>196</v>
      </c>
      <c r="F17" s="1" t="s">
        <v>196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221</v>
      </c>
      <c r="B18" s="1" t="s">
        <v>196</v>
      </c>
      <c r="C18" s="1" t="s">
        <v>222</v>
      </c>
      <c r="D18" s="1" t="s">
        <v>196</v>
      </c>
      <c r="E18" s="1" t="s">
        <v>196</v>
      </c>
      <c r="F18" s="1" t="s">
        <v>196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223</v>
      </c>
      <c r="B19" s="1" t="s">
        <v>224</v>
      </c>
      <c r="C19" s="1" t="s">
        <v>225</v>
      </c>
      <c r="D19" s="1" t="s">
        <v>226</v>
      </c>
      <c r="E19" s="1" t="s">
        <v>227</v>
      </c>
      <c r="F19" s="1" t="s">
        <v>227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228</v>
      </c>
      <c r="B20" s="1" t="s">
        <v>196</v>
      </c>
      <c r="C20" s="1" t="s">
        <v>196</v>
      </c>
      <c r="D20" s="1" t="s">
        <v>196</v>
      </c>
      <c r="E20" s="1" t="s">
        <v>196</v>
      </c>
      <c r="F20" s="1" t="s">
        <v>196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107</v>
      </c>
      <c r="B21" s="1" t="s">
        <v>196</v>
      </c>
      <c r="C21" s="1" t="s">
        <v>196</v>
      </c>
      <c r="D21" s="1" t="s">
        <v>196</v>
      </c>
      <c r="E21" s="1" t="s">
        <v>196</v>
      </c>
      <c r="F21" s="1" t="s">
        <v>196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229</v>
      </c>
      <c r="B22" s="1" t="s">
        <v>196</v>
      </c>
      <c r="C22" s="1" t="s">
        <v>230</v>
      </c>
      <c r="D22" s="1" t="s">
        <v>196</v>
      </c>
      <c r="E22" s="1" t="s">
        <v>196</v>
      </c>
      <c r="F22" s="1" t="s">
        <v>196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69</v>
      </c>
      <c r="B23" s="1" t="s">
        <v>196</v>
      </c>
      <c r="C23" s="1" t="s">
        <v>196</v>
      </c>
      <c r="D23" s="1" t="s">
        <v>196</v>
      </c>
      <c r="E23" s="1" t="s">
        <v>196</v>
      </c>
      <c r="F23" s="1" t="s">
        <v>196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231</v>
      </c>
      <c r="B24" s="1" t="s">
        <v>232</v>
      </c>
      <c r="C24" s="1" t="s">
        <v>233</v>
      </c>
      <c r="D24" s="1" t="s">
        <v>234</v>
      </c>
      <c r="E24" s="1" t="s">
        <v>234</v>
      </c>
      <c r="F24" s="1" t="s">
        <v>234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235</v>
      </c>
      <c r="B25" s="1" t="s">
        <v>236</v>
      </c>
      <c r="C25" s="1" t="s">
        <v>236</v>
      </c>
      <c r="D25" s="1" t="s">
        <v>237</v>
      </c>
      <c r="E25" s="1" t="s">
        <v>237</v>
      </c>
      <c r="F25" s="1" t="s">
        <v>196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238</v>
      </c>
      <c r="B26" s="1" t="s">
        <v>239</v>
      </c>
      <c r="C26" s="1" t="s">
        <v>240</v>
      </c>
      <c r="D26" s="1" t="s">
        <v>196</v>
      </c>
      <c r="E26" s="1" t="s">
        <v>196</v>
      </c>
      <c r="F26" s="1" t="s">
        <v>196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241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4">
        <v>2031.0</v>
      </c>
      <c r="M2" s="4">
        <v>2032.0</v>
      </c>
      <c r="N2" s="4">
        <v>2033.0</v>
      </c>
      <c r="O2" s="4">
        <v>2034.0</v>
      </c>
      <c r="P2" s="4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37</v>
      </c>
      <c r="B3" s="1">
        <v>0.0</v>
      </c>
      <c r="C3" s="1">
        <v>0.0</v>
      </c>
      <c r="D3" s="1">
        <v>6.0</v>
      </c>
      <c r="E3" s="1">
        <f>IF(D3*FORECAST(E2,B3:D3,B2:D2)&gt;0,FORECAST(E2,B3:D3,B2:D2),D3)*$X$1</f>
        <v>8</v>
      </c>
      <c r="F3" s="1">
        <f>IF(E3*FORECAST(F2,B3:E3,B2:E2)&gt;0,FORECAST(F2,B3:E3,B2:E2),E3)*$X$1</f>
        <v>11</v>
      </c>
      <c r="G3" s="1">
        <f>IF(F3*FORECAST(G2,B3:F3,B2:F2)&gt;0,FORECAST(G2,B3:F3,B2:F2),F3)*$X$1</f>
        <v>14</v>
      </c>
      <c r="H3" s="1">
        <f>IF(G3*FORECAST(H2,B3:G3,B2:G2)&gt;0,FORECAST(H2,B3:G3,B2:G2),G3)*$X$1</f>
        <v>17</v>
      </c>
      <c r="I3" s="1">
        <f>IF(H3*FORECAST(I2,B3:H3,B2:H2)&gt;0,FORECAST(I2,B3:H3,B2:H2),H3)*$X$1</f>
        <v>20</v>
      </c>
      <c r="J3" s="1">
        <f>IF(I3*FORECAST(J2,B3:I3,B2:I2)&gt;0,FORECAST(J2,B3:I3,B2:I2),I3)*$X$1</f>
        <v>23</v>
      </c>
      <c r="K3" s="1">
        <f>IF(J3*FORECAST(K2,B3:J3,B2:J2)&gt;0,FORECAST(K2,B3:J3,B2:J2),J3)*$X$1</f>
        <v>26</v>
      </c>
      <c r="L3" s="4">
        <f>IF(K3*FORECAST(L2,B3:K3,B2:K2)&gt;0,FORECAST(L2,B3:K3,B2:K2),K3)*$X$1</f>
        <v>29</v>
      </c>
      <c r="M3" s="4">
        <f>IF(L3*FORECAST(M2,B3:L3,B2:L2)&gt;0,FORECAST(M2,B3:L3,B2:L2),L3)*$X$1</f>
        <v>32</v>
      </c>
      <c r="N3" s="4">
        <f>IF(M3*FORECAST(N2,B3:M3,B2:M2)&gt;0,FORECAST(N2,B3:M3,B2:M2),M3)*$X$1</f>
        <v>35</v>
      </c>
      <c r="O3" s="4">
        <f>IF(N3*FORECAST(O2,B3:N3,B2:N2)&gt;0,FORECAST(O2,B3:N3,B2:N2),N3)*$X$1</f>
        <v>38</v>
      </c>
      <c r="P3" s="4">
        <f>IF(O3*FORECAST(P2,B3:O3,B2:O2)&gt;0,FORECAST(P2,B3:O3,B2:O2),O3)*$X$1</f>
        <v>41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68</v>
      </c>
      <c r="B4" s="1">
        <v>0.0</v>
      </c>
      <c r="C4" s="1">
        <v>-35.0</v>
      </c>
      <c r="D4" s="1">
        <v>-32.0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242</v>
      </c>
      <c r="B5" s="1">
        <v>0.0</v>
      </c>
      <c r="C5" s="1">
        <v>6.0</v>
      </c>
      <c r="D5" s="1">
        <v>6.0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243</v>
      </c>
      <c r="L7" s="1">
        <f>IF(P3*FORECAST(P2,B3:P3,B2:P2)&gt;0,FORECAST(P2,B3:P3,B2:P2),O3)*$X$1 * (1+0.02)/(0.06-0.02)</f>
        <v>1045.5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244</v>
      </c>
      <c r="L8" s="5">
        <f t="array" ref="L8">NPV(0.06,F3:P3)</f>
        <v>191.3662102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245</v>
      </c>
      <c r="L9" s="5">
        <f t="array" ref="L9">NPV(0.06,F16:P16)</f>
        <v>550.7563578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246</v>
      </c>
      <c r="L10" s="5">
        <f>L8 + L9</f>
        <v>742.122568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69</v>
      </c>
      <c r="L11" s="1">
        <v>-32.0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247</v>
      </c>
      <c r="L12" s="5">
        <f>L10 - L11</f>
        <v>774.122568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248</v>
      </c>
      <c r="L13" s="1">
        <v>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129.020428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4">
        <v>0.0</v>
      </c>
      <c r="N16" s="4">
        <v>0.0</v>
      </c>
      <c r="O16" s="4">
        <v>0.0</v>
      </c>
      <c r="P16" s="4">
        <f>IF(P3*FORECAST(P2,B3:P3,B2:P2)&gt;0,FORECAST(P2,B3:P3,B2:P2),O3)*$X$1 * (1+0.02)/(0.06-0.02)</f>
        <v>1045.5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4">
        <v>2031.0</v>
      </c>
      <c r="M2" s="4">
        <v>2032.0</v>
      </c>
      <c r="N2" s="4">
        <v>2033.0</v>
      </c>
      <c r="O2" s="4">
        <v>2034.0</v>
      </c>
      <c r="P2" s="4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22</v>
      </c>
      <c r="B3" s="1">
        <v>-95.0</v>
      </c>
      <c r="C3" s="1">
        <v>2.0</v>
      </c>
      <c r="D3" s="1">
        <v>7.0</v>
      </c>
      <c r="E3" s="1">
        <f>IF(D3*FORECAST(E2,B3:D3,B2:D2)&gt;0,FORECAST(E2,B3:D3,B2:D2),D3)*$X$1</f>
        <v>73.33333333</v>
      </c>
      <c r="F3" s="1">
        <f>IF(E3*FORECAST(F2,B3:E3,B2:E2)&gt;0,FORECAST(F2,B3:E3,B2:E2),E3)*$X$1</f>
        <v>124.3333333</v>
      </c>
      <c r="G3" s="1">
        <f>IF(F3*FORECAST(G2,B3:F3,B2:F2)&gt;0,FORECAST(G2,B3:F3,B2:F2),F3)*$X$1</f>
        <v>175.3333333</v>
      </c>
      <c r="H3" s="1">
        <f>IF(G3*FORECAST(H2,B3:G3,B2:G2)&gt;0,FORECAST(H2,B3:G3,B2:G2),G3)*$X$1</f>
        <v>226.3333333</v>
      </c>
      <c r="I3" s="1">
        <f>IF(H3*FORECAST(I2,B3:H3,B2:H2)&gt;0,FORECAST(I2,B3:H3,B2:H2),H3)*$X$1</f>
        <v>277.3333333</v>
      </c>
      <c r="J3" s="1">
        <f>IF(I3*FORECAST(J2,B3:I3,B2:I2)&gt;0,FORECAST(J2,B3:I3,B2:I2),I3)*$X$1</f>
        <v>328.3333333</v>
      </c>
      <c r="K3" s="1">
        <f>IF(J3*FORECAST(K2,B3:J3,B2:J2)&gt;0,FORECAST(K2,B3:J3,B2:J2),J3)*$X$1</f>
        <v>379.3333333</v>
      </c>
      <c r="L3" s="4">
        <f>IF(K3*FORECAST(L2,B3:K3,B2:K2)&gt;0,FORECAST(L2,B3:K3,B2:K2),K3)*$X$1</f>
        <v>430.3333333</v>
      </c>
      <c r="M3" s="4">
        <f>IF(L3*FORECAST(M2,B3:L3,B2:L2)&gt;0,FORECAST(M2,B3:L3,B2:L2),L3)*$X$1</f>
        <v>481.3333333</v>
      </c>
      <c r="N3" s="4">
        <f>IF(M3*FORECAST(N2,B3:M3,B2:M2)&gt;0,FORECAST(N2,B3:M3,B2:M2),M3)*$X$1</f>
        <v>532.3333333</v>
      </c>
      <c r="O3" s="4">
        <f>IF(N3*FORECAST(O2,B3:N3,B2:N2)&gt;0,FORECAST(O2,B3:N3,B2:N2),N3)*$X$1</f>
        <v>583.3333333</v>
      </c>
      <c r="P3" s="4">
        <f>IF(O3*FORECAST(P2,B3:O3,B2:O2)&gt;0,FORECAST(P2,B3:O3,B2:O2),O3)*$X$1</f>
        <v>634.3333333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68</v>
      </c>
      <c r="B4" s="1">
        <v>0.0</v>
      </c>
      <c r="C4" s="1">
        <v>-35.0</v>
      </c>
      <c r="D4" s="1">
        <v>-32.0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242</v>
      </c>
      <c r="B5" s="1">
        <v>0.0</v>
      </c>
      <c r="C5" s="1">
        <v>6.0</v>
      </c>
      <c r="D5" s="1">
        <v>6.0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243</v>
      </c>
      <c r="L7" s="1">
        <f>IF(P3*FORECAST(P2,B3:P3,B2:P2)&gt;0,FORECAST(P2,B3:P3,B2:P2),O3)*$X$1 * (1+0.02)/(0.06-0.02)</f>
        <v>16175.5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244</v>
      </c>
      <c r="L8" s="5">
        <f t="array" ref="L8">NPV(0.06,F3:P3)</f>
        <v>2758.981434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245</v>
      </c>
      <c r="L9" s="5">
        <f t="array" ref="L9">NPV(0.06,F16:P16)</f>
        <v>8521.051617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246</v>
      </c>
      <c r="L10" s="5">
        <f>L8 + L9</f>
        <v>11280.03305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69</v>
      </c>
      <c r="L11" s="1">
        <v>-32.0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247</v>
      </c>
      <c r="L12" s="5">
        <f>L10 - L11</f>
        <v>11312.03305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248</v>
      </c>
      <c r="L13" s="1">
        <v>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1885.338842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4">
        <v>0.0</v>
      </c>
      <c r="N16" s="4">
        <v>0.0</v>
      </c>
      <c r="O16" s="4">
        <v>0.0</v>
      </c>
      <c r="P16" s="4">
        <f>IF(P3*FORECAST(P2,B3:P3,B2:P2)&gt;0,FORECAST(P2,B3:P3,B2:P2),O3)*$X$1 * (1+0.02)/(0.06-0.02)</f>
        <v>16175.5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