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<sst xmlns="http://schemas.openxmlformats.org/spreadsheetml/2006/main" count="407" uniqueCount="339">
  <si>
    <t>ticker</t>
  </si>
  <si>
    <t>SPKL</t>
  </si>
  <si>
    <t>nombre</t>
  </si>
  <si>
    <t>SPARK I ACQUISITION CORPO</t>
  </si>
  <si>
    <t>empresa</t>
  </si>
  <si>
    <t>Investment Holding Companies</t>
  </si>
  <si>
    <t>Open</t>
  </si>
  <si>
    <t>Target Price</t>
  </si>
  <si>
    <t>Upside</t>
  </si>
  <si>
    <t>-7903.13%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</si>
  <si>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</si>
  <si>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</si>
  <si>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</si>
  <si>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</si>
  <si>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</si>
  <si>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</si>
  <si>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</si>
  <si>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</si>
  <si>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3600.00%</t>
  </si>
  <si>
    <t>Total Assets Growth</t>
  </si>
  <si>
    <t>8400.00%</t>
  </si>
  <si>
    <t>Net Property, Plant and Equipment Growth</t>
  </si>
  <si>
    <t>No calculado</t>
  </si>
  <si>
    <t>Fiscal Period: December</t>
  </si>
  <si>
    <t>Net Income</t>
  </si>
  <si>
    <t>Other Operating Activities, Total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</si>
  <si>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</si>
  <si>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</si>
  <si>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</si>
  <si>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</si>
  <si>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</si>
  <si>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</si>
  <si>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</si>
  <si>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</si>
  <si>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</si>
  <si>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</si>
  <si>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</si>
  <si>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</si>
  <si>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</si>
  <si>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</si>
  <si>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</si>
  <si>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</si>
  <si>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</si>
  <si>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</si>
  <si>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</si>
  <si>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</si>
  <si>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</si>
  <si>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</si>
  <si>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Deferred Charges Long-Term</t>
  </si>
  <si>
    <t>Other Long-Term Assets, Total</t>
  </si>
  <si>
    <t>Total Assets</t>
  </si>
  <si>
    <t>Liabilities</t>
  </si>
  <si>
    <t>Accrued Expenses,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</si>
  <si>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</si>
  <si>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</si>
  <si>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</si>
  <si>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</si>
  <si>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</si>
  <si>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</si>
  <si>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</si>
  <si>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</si>
  <si>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</si>
  <si>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</si>
  <si>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</si>
  <si>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</si>
  <si>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</si>
  <si>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</si>
  <si>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-0.06</t>
  </si>
  <si>
    <t>-0.26</t>
  </si>
  <si>
    <t>-0.14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</si>
  <si>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</si>
  <si>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</si>
  <si>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</si>
  <si>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</si>
  <si>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</si>
  <si>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</si>
  <si>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</si>
  <si>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</si>
  <si>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</si>
  <si>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</si>
  <si>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</si>
  <si>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</si>
  <si>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</si>
  <si>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</si>
  <si>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</si>
  <si>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</si>
  <si>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</si>
  <si>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</si>
  <si>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</si>
  <si>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</si>
  <si>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</si>
  <si>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</si>
  <si>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-0.15</t>
  </si>
  <si>
    <t>-0.21</t>
  </si>
  <si>
    <t>-0.08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</si>
  <si>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</si>
  <si>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</si>
  <si>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</si>
  <si>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</si>
  <si>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</si>
  <si>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</si>
  <si>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</t>
  </si>
  <si>
    <t>-0.13</t>
  </si>
  <si>
    <t>-0.05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</si>
  <si>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</si>
  <si>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</si>
  <si>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</si>
  <si>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</si>
  <si>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</si>
  <si>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</si>
  <si>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</si>
  <si>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</si>
  <si>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-14.47</t>
  </si>
  <si>
    <t>-1.49</t>
  </si>
  <si>
    <t>Return on Total Capital</t>
  </si>
  <si>
    <t>-20.05</t>
  </si>
  <si>
    <t>121.89</t>
  </si>
  <si>
    <t>Return On Equity %</t>
  </si>
  <si>
    <t>121.62</t>
  </si>
  <si>
    <t>36.25</t>
  </si>
  <si>
    <t>Return on Common Equity</t>
  </si>
  <si>
    <t>Short Term Liquidity</t>
  </si>
  <si>
    <t>Current Ratio</t>
  </si>
  <si>
    <t>0.35</t>
  </si>
  <si>
    <t>0.22</t>
  </si>
  <si>
    <t>3.82</t>
  </si>
  <si>
    <t>Quick Ratio</t>
  </si>
  <si>
    <t>0.2</t>
  </si>
  <si>
    <t>0.19</t>
  </si>
  <si>
    <t>3.44</t>
  </si>
  <si>
    <t>Operating Cash Flow to Current Liabilities</t>
  </si>
  <si>
    <t>-1.14</t>
  </si>
  <si>
    <t>-0.37</t>
  </si>
  <si>
    <t>-3.26</t>
  </si>
  <si>
    <t>Long Term Solvency</t>
  </si>
  <si>
    <t>Total Debt/Equity</t>
  </si>
  <si>
    <t>-232.86</t>
  </si>
  <si>
    <t>-156.06</t>
  </si>
  <si>
    <t>Total Debt / Total Capital</t>
  </si>
  <si>
    <t>175.27</t>
  </si>
  <si>
    <t>278.38</t>
  </si>
  <si>
    <t>Total Liabilities / Total Assets</t>
  </si>
  <si>
    <t>150.26</t>
  </si>
  <si>
    <t>235.08</t>
  </si>
  <si>
    <t>102.2</t>
  </si>
  <si>
    <t>Growth Over Prior Year</t>
  </si>
  <si>
    <t>EBITA, 1 Yr. Growth %</t>
  </si>
  <si>
    <t>-0.58</t>
  </si>
  <si>
    <t>EBIT, 1 Yr. Growth %</t>
  </si>
  <si>
    <t>Earnings From Cont. Operations, 1 Yr. Growth %</t>
  </si>
  <si>
    <t>46.63</t>
  </si>
  <si>
    <t>-45.16</t>
  </si>
  <si>
    <t>Net Income, 1 Yr. Growth %</t>
  </si>
  <si>
    <t>Normalized Net Income, 1 Yr. Growth %</t>
  </si>
  <si>
    <t>Diluted EPS Before Extra, 1 Yr. Growth %</t>
  </si>
  <si>
    <t>-60.82</t>
  </si>
  <si>
    <t>Total Assets, 1 Yr. Growth %</t>
  </si>
  <si>
    <t>52.66</t>
  </si>
  <si>
    <t>Tangible Book Value, 1 Yr. Growth %</t>
  </si>
  <si>
    <t>310.33</t>
  </si>
  <si>
    <t>28.86</t>
  </si>
  <si>
    <t>Common Equity, 1 Yr. Growth %</t>
  </si>
  <si>
    <t>Cash From Operations, 1 Yr. Growth %</t>
  </si>
  <si>
    <t>-22.26</t>
  </si>
  <si>
    <t>16.87</t>
  </si>
  <si>
    <t>Levered Free Cash Flow, 1 Yr. Growth %</t>
  </si>
  <si>
    <t>19.08</t>
  </si>
  <si>
    <t>Unlevered Free Cash Flow, 1 Yr. Growth %</t>
  </si>
  <si>
    <t>Compound Annual Growth Rate Over Two Years</t>
  </si>
  <si>
    <t>EBITA, 2 Yr. CAGR %</t>
  </si>
  <si>
    <t>216.34</t>
  </si>
  <si>
    <t>EBIT, 2 Yr. CAGR %</t>
  </si>
  <si>
    <t>Earnings From Cont. Operations, 2 Yr. CAGR %</t>
  </si>
  <si>
    <t>-10.32</t>
  </si>
  <si>
    <t>Net Income, 2 Yr. CAGR %</t>
  </si>
  <si>
    <t>Normalized Net Income, 2 Yr. CAGR %</t>
  </si>
  <si>
    <t>Diluted EPS Before Extra, 2 Yr. CAGR %</t>
  </si>
  <si>
    <t>-24.21</t>
  </si>
  <si>
    <t>Total Assets, 2 Yr. CAGR %</t>
  </si>
  <si>
    <t>999.58</t>
  </si>
  <si>
    <t>Tangible Book Value, 2 Yr. CAGR %</t>
  </si>
  <si>
    <t>129.95</t>
  </si>
  <si>
    <t>Common Equity, 2 Yr. CAGR %</t>
  </si>
  <si>
    <t>Cash From Operations, 2 Yr. CAGR %</t>
  </si>
  <si>
    <t>-4.68</t>
  </si>
  <si>
    <t>2023</t>
  </si>
  <si>
    <t>Capitalization
                                    1</t>
  </si>
  <si>
    <t>166.5</t>
  </si>
  <si>
    <t>Change</t>
  </si>
  <si>
    <t>-</t>
  </si>
  <si>
    <t>Enterprise Value (EV)
                                    1</t>
  </si>
  <si>
    <t>165.1</t>
  </si>
  <si>
    <t>P/E ratio</t>
  </si>
  <si>
    <t>-125x</t>
  </si>
  <si>
    <t>PBR</t>
  </si>
  <si>
    <t>-73.3x</t>
  </si>
  <si>
    <t>PEG</t>
  </si>
  <si>
    <t>2.1x</t>
  </si>
  <si>
    <t>Capitalization / Revenue</t>
  </si>
  <si>
    <t>EV / Revenue</t>
  </si>
  <si>
    <t>EV / EBITDA</t>
  </si>
  <si>
    <t>EV / EBIT</t>
  </si>
  <si>
    <t>-132x</t>
  </si>
  <si>
    <t>EV / FCF</t>
  </si>
  <si>
    <t>-217,587,885x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</si>
  <si>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</si>
  <si>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</si>
  <si>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</si>
  <si>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</si>
  <si>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</si>
  <si>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-0.0813</t>
  </si>
  <si>
    <t>Distribution rate</t>
  </si>
  <si>
    <t>Net sales</t>
  </si>
  <si>
    <t>EBITDA</t>
  </si>
  <si>
    <t>EBIT
                                    1</t>
  </si>
  <si>
    <t>-1.251</t>
  </si>
  <si>
    <t>Net income
                                    1</t>
  </si>
  <si>
    <t>-0.7309</t>
  </si>
  <si>
    <t>Net Debt
                                    1</t>
  </si>
  <si>
    <t>-1.404</t>
  </si>
  <si>
    <t>Reference price
                                    2</t>
  </si>
  <si>
    <t>10.14</t>
  </si>
  <si>
    <t>Nbr of stocks (in thousands)</t>
  </si>
  <si>
    <t>16,422</t>
  </si>
  <si>
    <t>Announcement Date</t>
  </si>
  <si>
    <t>4/3/24</t>
  </si>
  <si>
    <t>address1</t>
  </si>
  <si>
    <t>3790 El Camino Real</t>
  </si>
  <si>
    <t>address2</t>
  </si>
  <si>
    <t>Unit #570</t>
  </si>
  <si>
    <t>city</t>
  </si>
  <si>
    <t>Palo Alto</t>
  </si>
  <si>
    <t>state</t>
  </si>
  <si>
    <t>CA</t>
  </si>
  <si>
    <t>zip</t>
  </si>
  <si>
    <t>94306</t>
  </si>
  <si>
    <t>country</t>
  </si>
  <si>
    <t>phone</t>
  </si>
  <si>
    <t>650-353-7082</t>
  </si>
  <si>
    <t>website</t>
  </si>
  <si>
    <t>https://www.sparklabsgroup.com/accelerator-spark_i_acquisition_corporation.php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</si>
  <si>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</si>
  <si>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</si>
  <si>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</si>
  <si>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</si>
  <si>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</si>
  <si>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</si>
  <si>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</si>
  <si>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</si>
  <si>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</si>
  <si>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</si>
  <si>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</si>
  <si>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Spark I Acquisition Corporation does not have significant operations. It intends to effect a merger, share exchange, asset acquisition, share purchase, reorganization, or similar combination with one or more businesses or assets. The company was incorporated in 2021 and is based in Palo Alto, California.</t>
  </si>
  <si>
    <t>companyOfficers</t>
  </si>
  <si>
    <t>[{'maxAge': 1, 'name': 'Mr. James  Rhee', 'age': 61, 'title': 'Chairman &amp; CEO', 'yearBorn': 1962, 'fiscalYear': 2023, 'totalPay': 350000, 'exercisedValue': 0, 'unexercisedValue': 0}, {'maxAge': 1, 'name': 'Mr. Ho Min  Kim', 'age': 51, 'title': 'CFO &amp; Director', 'yearBorn': 1972, 'fiscalYear': 2023, 'totalPay': 25000, 'exercisedValue': 0, 'unexercisedValue': 0}, {'maxAge': 1, 'name': 'Mr. Kurtis  Jang', 'age': 54, 'title': 'COO &amp; Director', 'yearBorn': 1969, 'fiscalYear': 2023, 'totalPay': 180000, 'exercisedValue': 0, 'unexercisedValue': 0}, {'maxAge': 1, 'name': 'Mr. Bernard  Moon', 'title': 'Secretary',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</si>
  <si>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</si>
  <si>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</si>
  <si>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</si>
  <si>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</si>
  <si>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</si>
  <si>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</si>
  <si>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</si>
  <si>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</si>
  <si>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</si>
  <si>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</si>
  <si>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</si>
  <si>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</si>
  <si>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</si>
  <si>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</si>
  <si>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</si>
  <si>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</si>
  <si>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</si>
  <si>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</si>
  <si>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</si>
  <si>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</si>
  <si>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</si>
  <si>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</si>
  <si>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</si>
  <si>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</si>
  <si>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</si>
  <si>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</si>
  <si>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</si>
  <si>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</si>
  <si>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</si>
  <si>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</si>
  <si>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</si>
  <si>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</si>
  <si>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</si>
  <si>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</si>
  <si>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</si>
  <si>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</si>
  <si>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</si>
  <si>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</si>
  <si>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</si>
  <si>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</si>
  <si>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</si>
  <si>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</si>
  <si>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</si>
  <si>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</si>
  <si>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</si>
  <si>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</si>
  <si>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</si>
  <si>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</si>
  <si>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</si>
  <si>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</si>
  <si>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</si>
  <si>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Spark I Acquisition Corp.</t>
  </si>
  <si>
    <t>longName</t>
  </si>
  <si>
    <t>Spark I Acquisition Corporation</t>
  </si>
  <si>
    <t>firstTradeDateEpochUtc</t>
  </si>
  <si>
    <t>timeZoneFullName</t>
  </si>
  <si>
    <t>America/New_York</t>
  </si>
  <si>
    <t>timeZoneShortName</t>
  </si>
  <si>
    <t>EST</t>
  </si>
  <si>
    <t>uuid</t>
  </si>
  <si>
    <t>a4d91831-2e4a-39db-9461-febfc1775fb2</t>
  </si>
  <si>
    <t>messageBoardId</t>
  </si>
  <si>
    <t>finmb_1847454584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</si>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</sst>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parklabsgroup.com/accelerator-spark_i_acquisition_corporation.php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-831.0328125971864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1.75059584E8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-90.0</v>
      </c>
      <c r="C2" s="1">
        <v>-1.0</v>
      </c>
      <c r="D2" s="1">
        <v>-73.0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-1.0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-55.0</v>
      </c>
      <c r="C4" s="1">
        <v>19.0</v>
      </c>
      <c r="D4" s="1">
        <v>57.0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-1.0</v>
      </c>
      <c r="C5" s="1">
        <v>-1.0</v>
      </c>
      <c r="D5" s="1">
        <v>-1.0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1.0</v>
      </c>
      <c r="D6" s="1">
        <v>-100.0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1.0</v>
      </c>
      <c r="D7" s="1">
        <v>-100.0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1.0</v>
      </c>
      <c r="C8" s="1">
        <v>0.0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2.0</v>
      </c>
      <c r="C9" s="1">
        <v>0.0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-3.0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-3.0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108.0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-3.0</v>
      </c>
      <c r="C13" s="1">
        <v>0.0</v>
      </c>
      <c r="D13" s="1">
        <v>-3.0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1.0</v>
      </c>
      <c r="C14" s="1">
        <v>0.0</v>
      </c>
      <c r="D14" s="1">
        <v>103.0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50.0</v>
      </c>
      <c r="C15" s="1">
        <v>33.0</v>
      </c>
      <c r="D15" s="1">
        <v>81.0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-75.0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-75.0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-14.0</v>
      </c>
      <c r="D19" s="1">
        <v>-2.0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2.0</v>
      </c>
      <c r="C20" s="1">
        <v>0.0</v>
      </c>
      <c r="D20" s="1">
        <v>-2.0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25.0</v>
      </c>
      <c r="C3" s="1">
        <v>58.0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25.0</v>
      </c>
      <c r="C4" s="1">
        <v>58.0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20.0</v>
      </c>
      <c r="C5" s="1">
        <v>8.0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45.0</v>
      </c>
      <c r="C6" s="1">
        <v>67.0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31.0</v>
      </c>
      <c r="C7" s="1">
        <v>62.0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8.0</v>
      </c>
      <c r="C8" s="1">
        <v>0.0</v>
      </c>
      <c r="D8" s="1">
        <v>102.0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85.0</v>
      </c>
      <c r="C9" s="1">
        <v>1.0</v>
      </c>
      <c r="D9" s="1">
        <v>103.0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1.0</v>
      </c>
      <c r="C11" s="1">
        <v>20.0</v>
      </c>
      <c r="D11" s="1">
        <v>40.0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1.0</v>
      </c>
      <c r="C12" s="1">
        <v>2.0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27.0</v>
      </c>
      <c r="C13" s="1">
        <v>31.0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1.0</v>
      </c>
      <c r="C14" s="1">
        <v>3.0</v>
      </c>
      <c r="D14" s="1">
        <v>40.0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0.0</v>
      </c>
      <c r="C15" s="1">
        <v>0.0</v>
      </c>
      <c r="D15" s="1">
        <v>105.0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1">
        <v>1.0</v>
      </c>
      <c r="C16" s="1">
        <v>3.0</v>
      </c>
      <c r="D16" s="1">
        <v>106.0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687.0</v>
      </c>
      <c r="C17" s="1">
        <v>687.0</v>
      </c>
      <c r="D17" s="1">
        <v>642.0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1">
        <v>2.0</v>
      </c>
      <c r="C18" s="1">
        <v>2.0</v>
      </c>
      <c r="D18" s="1">
        <v>24.0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-45.0</v>
      </c>
      <c r="C19" s="1">
        <v>-1.0</v>
      </c>
      <c r="D19" s="1">
        <v>-2.0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-42.0</v>
      </c>
      <c r="C20" s="1">
        <v>-1.0</v>
      </c>
      <c r="D20" s="1">
        <v>-2.0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-42.0</v>
      </c>
      <c r="C21" s="1">
        <v>-1.0</v>
      </c>
      <c r="D21" s="1">
        <v>-2.0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85.0</v>
      </c>
      <c r="C22" s="1">
        <v>1.0</v>
      </c>
      <c r="D22" s="1">
        <v>103.0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>
        <v>6.0</v>
      </c>
      <c r="C24" s="1">
        <v>6.0</v>
      </c>
      <c r="D24" s="1">
        <v>16.0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6.0</v>
      </c>
      <c r="C25" s="1">
        <v>6.0</v>
      </c>
      <c r="D25" s="1">
        <v>16.0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 t="s">
        <v>67</v>
      </c>
      <c r="C26" s="1" t="s">
        <v>68</v>
      </c>
      <c r="D26" s="1" t="s">
        <v>69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-42.0</v>
      </c>
      <c r="C27" s="1">
        <v>-1.0</v>
      </c>
      <c r="D27" s="1">
        <v>-2.0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 t="s">
        <v>67</v>
      </c>
      <c r="C28" s="1" t="s">
        <v>68</v>
      </c>
      <c r="D28" s="1" t="s">
        <v>69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1.0</v>
      </c>
      <c r="C29" s="1">
        <v>2.0</v>
      </c>
      <c r="D29" s="1" t="s">
        <v>73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74.0</v>
      </c>
      <c r="C30" s="1">
        <v>2.0</v>
      </c>
      <c r="D30" s="1">
        <v>-1.0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3.0</v>
      </c>
      <c r="C32" s="1">
        <v>3.0</v>
      </c>
      <c r="D32" s="1">
        <v>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</v>
      </c>
      <c r="B2" s="1">
        <v>12.0</v>
      </c>
      <c r="C2" s="1">
        <v>25.0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</v>
      </c>
      <c r="B3" s="1">
        <v>12.0</v>
      </c>
      <c r="C3" s="1">
        <v>25.0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79</v>
      </c>
      <c r="B4" s="1">
        <v>-12.0</v>
      </c>
      <c r="C4" s="1">
        <v>-25.0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80</v>
      </c>
      <c r="B5" s="1">
        <v>4.0</v>
      </c>
      <c r="C5" s="1">
        <v>4.0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81</v>
      </c>
      <c r="B6" s="1">
        <v>4.0</v>
      </c>
      <c r="C6" s="1">
        <v>4.0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82</v>
      </c>
      <c r="B7" s="1">
        <v>-78.0</v>
      </c>
      <c r="C7" s="1">
        <v>-1.0</v>
      </c>
      <c r="D7" s="1">
        <v>-65.0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</v>
      </c>
      <c r="B8" s="1">
        <v>-90.0</v>
      </c>
      <c r="C8" s="1">
        <v>-1.0</v>
      </c>
      <c r="D8" s="1">
        <v>-73.0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</v>
      </c>
      <c r="B9" s="1">
        <v>-90.0</v>
      </c>
      <c r="C9" s="1">
        <v>-1.0</v>
      </c>
      <c r="D9" s="1">
        <v>-73.0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85</v>
      </c>
      <c r="B10" s="1">
        <v>-90.0</v>
      </c>
      <c r="C10" s="1">
        <v>-1.0</v>
      </c>
      <c r="D10" s="1">
        <v>-73.0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</v>
      </c>
      <c r="B11" s="1">
        <v>-90.0</v>
      </c>
      <c r="C11" s="1">
        <v>-1.0</v>
      </c>
      <c r="D11" s="1">
        <v>-73.0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</v>
      </c>
      <c r="B12" s="1">
        <v>-90.0</v>
      </c>
      <c r="C12" s="1">
        <v>-1.0</v>
      </c>
      <c r="D12" s="1">
        <v>-73.0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</v>
      </c>
      <c r="B13" s="1">
        <v>-90.0</v>
      </c>
      <c r="C13" s="1">
        <v>-1.0</v>
      </c>
      <c r="D13" s="1">
        <v>-73.0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89</v>
      </c>
      <c r="B14" s="1">
        <v>-90.0</v>
      </c>
      <c r="C14" s="1">
        <v>-1.0</v>
      </c>
      <c r="D14" s="1">
        <v>-73.0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90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91</v>
      </c>
      <c r="B16" s="1" t="s">
        <v>92</v>
      </c>
      <c r="C16" s="1" t="s">
        <v>93</v>
      </c>
      <c r="D16" s="1" t="s">
        <v>94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</v>
      </c>
      <c r="B17" s="1" t="s">
        <v>92</v>
      </c>
      <c r="C17" s="1" t="s">
        <v>93</v>
      </c>
      <c r="D17" s="1" t="s">
        <v>94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>
        <v>5.0</v>
      </c>
      <c r="C18" s="1">
        <v>6.0</v>
      </c>
      <c r="D18" s="1">
        <v>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 t="s">
        <v>92</v>
      </c>
      <c r="C19" s="1" t="s">
        <v>93</v>
      </c>
      <c r="D19" s="1" t="s">
        <v>94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</v>
      </c>
      <c r="B20" s="1" t="s">
        <v>92</v>
      </c>
      <c r="C20" s="1" t="s">
        <v>93</v>
      </c>
      <c r="D20" s="1" t="s">
        <v>94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</v>
      </c>
      <c r="B21" s="1">
        <v>5.0</v>
      </c>
      <c r="C21" s="1">
        <v>6.0</v>
      </c>
      <c r="D21" s="1">
        <v>8.0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</v>
      </c>
      <c r="B22" s="1" t="s">
        <v>101</v>
      </c>
      <c r="C22" s="1" t="s">
        <v>102</v>
      </c>
      <c r="D22" s="1" t="s">
        <v>103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101</v>
      </c>
      <c r="C23" s="1" t="s">
        <v>102</v>
      </c>
      <c r="D23" s="1" t="s">
        <v>103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</v>
      </c>
      <c r="B25" s="1">
        <v>-12.0</v>
      </c>
      <c r="C25" s="1">
        <v>-25.0</v>
      </c>
      <c r="D25" s="1">
        <v>-1.0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106</v>
      </c>
      <c r="B26" s="1">
        <v>-12.0</v>
      </c>
      <c r="C26" s="1">
        <v>-25.0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107</v>
      </c>
      <c r="B27" s="1">
        <v>-56.0</v>
      </c>
      <c r="C27" s="1">
        <v>-83.0</v>
      </c>
      <c r="D27" s="1">
        <v>-45.0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109</v>
      </c>
      <c r="B29" s="1">
        <v>12.0</v>
      </c>
      <c r="C29" s="1">
        <v>25.0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 t="s">
        <v>112</v>
      </c>
      <c r="D3" s="1" t="s">
        <v>113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0.0</v>
      </c>
      <c r="C4" s="1" t="s">
        <v>115</v>
      </c>
      <c r="D4" s="1" t="s">
        <v>116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0.0</v>
      </c>
      <c r="C5" s="1" t="s">
        <v>118</v>
      </c>
      <c r="D5" s="1" t="s">
        <v>119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0.0</v>
      </c>
      <c r="C6" s="1" t="s">
        <v>118</v>
      </c>
      <c r="D6" s="1" t="s">
        <v>119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 t="s">
        <v>123</v>
      </c>
      <c r="C8" s="1" t="s">
        <v>124</v>
      </c>
      <c r="D8" s="1" t="s">
        <v>125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 t="s">
        <v>127</v>
      </c>
      <c r="C9" s="1" t="s">
        <v>128</v>
      </c>
      <c r="D9" s="1" t="s">
        <v>129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 t="s">
        <v>131</v>
      </c>
      <c r="C10" s="1" t="s">
        <v>132</v>
      </c>
      <c r="D10" s="1" t="s">
        <v>133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 t="s">
        <v>136</v>
      </c>
      <c r="C12" s="1" t="s">
        <v>137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 t="s">
        <v>139</v>
      </c>
      <c r="C13" s="1" t="s">
        <v>140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 t="s">
        <v>142</v>
      </c>
      <c r="C14" s="1" t="s">
        <v>143</v>
      </c>
      <c r="D14" s="1" t="s">
        <v>144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0.0</v>
      </c>
      <c r="C16" s="1">
        <v>100.0</v>
      </c>
      <c r="D16" s="1" t="s">
        <v>147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0.0</v>
      </c>
      <c r="C17" s="1">
        <v>100.0</v>
      </c>
      <c r="D17" s="1" t="s">
        <v>147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 t="s">
        <v>150</v>
      </c>
      <c r="D18" s="1" t="s">
        <v>151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 t="s">
        <v>150</v>
      </c>
      <c r="D19" s="1" t="s">
        <v>151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 t="s">
        <v>150</v>
      </c>
      <c r="D20" s="1" t="s">
        <v>151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0.0</v>
      </c>
      <c r="C21" s="1" t="s">
        <v>150</v>
      </c>
      <c r="D21" s="1" t="s">
        <v>155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0.0</v>
      </c>
      <c r="C22" s="1" t="s">
        <v>157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0.0</v>
      </c>
      <c r="C23" s="1" t="s">
        <v>159</v>
      </c>
      <c r="D23" s="1" t="s">
        <v>160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0.0</v>
      </c>
      <c r="C24" s="1" t="s">
        <v>159</v>
      </c>
      <c r="D24" s="1" t="s">
        <v>160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0.0</v>
      </c>
      <c r="C25" s="1" t="s">
        <v>163</v>
      </c>
      <c r="D25" s="1" t="s">
        <v>164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0.0</v>
      </c>
      <c r="C26" s="1">
        <v>0.0</v>
      </c>
      <c r="D26" s="1" t="s">
        <v>166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0.0</v>
      </c>
      <c r="C27" s="1">
        <v>0.0</v>
      </c>
      <c r="D27" s="1" t="s">
        <v>166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0.0</v>
      </c>
      <c r="C29" s="1">
        <v>0.0</v>
      </c>
      <c r="D29" s="1" t="s">
        <v>170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0.0</v>
      </c>
      <c r="C30" s="1">
        <v>0.0</v>
      </c>
      <c r="D30" s="1" t="s">
        <v>170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0.0</v>
      </c>
      <c r="C31" s="1">
        <v>0.0</v>
      </c>
      <c r="D31" s="1" t="s">
        <v>173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>
        <v>0.0</v>
      </c>
      <c r="C32" s="1">
        <v>0.0</v>
      </c>
      <c r="D32" s="1" t="s">
        <v>173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>
        <v>0.0</v>
      </c>
      <c r="C33" s="1">
        <v>0.0</v>
      </c>
      <c r="D33" s="1" t="s">
        <v>173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>
        <v>0.0</v>
      </c>
      <c r="C34" s="1">
        <v>0.0</v>
      </c>
      <c r="D34" s="1" t="s">
        <v>177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0.0</v>
      </c>
      <c r="C35" s="1">
        <v>0.0</v>
      </c>
      <c r="D35" s="1" t="s">
        <v>179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0.0</v>
      </c>
      <c r="C36" s="1">
        <v>0.0</v>
      </c>
      <c r="D36" s="1" t="s">
        <v>181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0.0</v>
      </c>
      <c r="C37" s="1">
        <v>0.0</v>
      </c>
      <c r="D37" s="1" t="s">
        <v>181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0.0</v>
      </c>
      <c r="C38" s="1">
        <v>0.0</v>
      </c>
      <c r="D38" s="1" t="s">
        <v>184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185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186</v>
      </c>
      <c r="B2" s="1" t="s">
        <v>187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 t="s">
        <v>189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 t="s">
        <v>191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188</v>
      </c>
      <c r="B5" s="1" t="s">
        <v>189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192</v>
      </c>
      <c r="B6" s="1" t="s">
        <v>193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194</v>
      </c>
      <c r="B7" s="1" t="s">
        <v>195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196</v>
      </c>
      <c r="B8" s="1" t="s">
        <v>197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198</v>
      </c>
      <c r="B9" s="1" t="s">
        <v>189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 t="s">
        <v>189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200</v>
      </c>
      <c r="B11" s="1" t="s">
        <v>189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 t="s">
        <v>202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203</v>
      </c>
      <c r="B13" s="1" t="s">
        <v>204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205</v>
      </c>
      <c r="B14" s="1" t="s">
        <v>206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 t="s">
        <v>189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 t="s">
        <v>189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209</v>
      </c>
      <c r="B17" s="1" t="s">
        <v>210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211</v>
      </c>
      <c r="B18" s="1" t="s">
        <v>189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212</v>
      </c>
      <c r="B19" s="1" t="s">
        <v>189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213</v>
      </c>
      <c r="B20" s="1" t="s">
        <v>189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214</v>
      </c>
      <c r="B21" s="1" t="s">
        <v>215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1" t="s">
        <v>217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218</v>
      </c>
      <c r="B23" s="1" t="s">
        <v>219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220</v>
      </c>
      <c r="B24" s="1" t="s">
        <v>221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222</v>
      </c>
      <c r="B25" s="1" t="s">
        <v>223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224</v>
      </c>
      <c r="B26" s="1" t="s">
        <v>225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226</v>
      </c>
      <c r="B2" s="1" t="s">
        <v>227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228</v>
      </c>
      <c r="B3" s="1" t="s">
        <v>229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230</v>
      </c>
      <c r="B4" s="1" t="s">
        <v>231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232</v>
      </c>
      <c r="B5" s="1" t="s">
        <v>233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234</v>
      </c>
      <c r="B6" s="1" t="s">
        <v>235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236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237</v>
      </c>
      <c r="B8" s="1" t="s">
        <v>238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239</v>
      </c>
      <c r="B9" s="4" t="s">
        <v>240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241</v>
      </c>
      <c r="B10" s="1" t="s">
        <v>242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243</v>
      </c>
      <c r="B11" s="1" t="s">
        <v>244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245</v>
      </c>
      <c r="B12" s="1" t="s">
        <v>242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246</v>
      </c>
      <c r="B13" s="1" t="s">
        <v>247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248</v>
      </c>
      <c r="B14" s="1" t="s">
        <v>249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250</v>
      </c>
      <c r="B15" s="1" t="s">
        <v>247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251</v>
      </c>
      <c r="B16" s="1" t="s">
        <v>252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253</v>
      </c>
      <c r="B17" s="1" t="s">
        <v>254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255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256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257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258</v>
      </c>
      <c r="B21" s="1">
        <v>10.64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259</v>
      </c>
      <c r="B22" s="1">
        <v>10.65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260</v>
      </c>
      <c r="B23" s="1">
        <v>10.65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261</v>
      </c>
      <c r="B24" s="1">
        <v>10.68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262</v>
      </c>
      <c r="B25" s="1">
        <v>10.64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263</v>
      </c>
      <c r="B26" s="1">
        <v>10.65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264</v>
      </c>
      <c r="B27" s="1">
        <v>10.65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265</v>
      </c>
      <c r="B28" s="1">
        <v>10.68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266</v>
      </c>
      <c r="B29" s="1">
        <v>56.105263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267</v>
      </c>
      <c r="B30" s="1">
        <v>6303.0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268</v>
      </c>
      <c r="B31" s="1">
        <v>6303.0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269</v>
      </c>
      <c r="B32" s="1">
        <v>21539.0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270</v>
      </c>
      <c r="B33" s="1">
        <v>35530.0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271</v>
      </c>
      <c r="B34" s="1">
        <v>35530.0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272</v>
      </c>
      <c r="B35" s="1">
        <v>1.75059584E8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273</v>
      </c>
      <c r="B36" s="1">
        <v>10.18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274</v>
      </c>
      <c r="B37" s="1">
        <v>11.95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275</v>
      </c>
      <c r="B38" s="1">
        <v>10.58274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276</v>
      </c>
      <c r="B39" s="1">
        <v>10.44212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277</v>
      </c>
      <c r="B40" s="1" t="s">
        <v>278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279</v>
      </c>
      <c r="B41" s="1">
        <v>1.76233856E8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280</v>
      </c>
      <c r="B42" s="1">
        <v>1.000006E7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281</v>
      </c>
      <c r="B43" s="1">
        <v>1.0E7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282</v>
      </c>
      <c r="B44" s="1">
        <v>3043.0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283</v>
      </c>
      <c r="B45" s="1">
        <v>2339.0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284</v>
      </c>
      <c r="B46" s="1">
        <v>1.7276544E9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285</v>
      </c>
      <c r="B47" s="1">
        <v>1.7303328E9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286</v>
      </c>
      <c r="B48" s="1">
        <v>2.0E-4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287</v>
      </c>
      <c r="B49" s="1">
        <v>0.95146006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288</v>
      </c>
      <c r="B50" s="1">
        <v>0.33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289</v>
      </c>
      <c r="B51" s="1">
        <v>2.9999999E-4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290</v>
      </c>
      <c r="B52" s="1">
        <v>1.64221E7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291</v>
      </c>
      <c r="B53" s="1">
        <v>-0.138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292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293</v>
      </c>
      <c r="B55" s="1">
        <v>1.7356032E9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294</v>
      </c>
      <c r="B56" s="1">
        <v>1.7197056E9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295</v>
      </c>
      <c r="B57" s="1">
        <v>1706728.0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296</v>
      </c>
      <c r="B58" s="1">
        <v>0.19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297</v>
      </c>
      <c r="B59" s="1">
        <v>0.04411769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298</v>
      </c>
      <c r="B60" s="1">
        <v>0.22455823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299</v>
      </c>
      <c r="B61" s="1" t="s">
        <v>300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301</v>
      </c>
      <c r="B62" s="1" t="s">
        <v>302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303</v>
      </c>
      <c r="B63" s="1" t="s">
        <v>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304</v>
      </c>
      <c r="B64" s="1" t="s">
        <v>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305</v>
      </c>
      <c r="B65" s="1" t="s">
        <v>306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307</v>
      </c>
      <c r="B66" s="1" t="s">
        <v>308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309</v>
      </c>
      <c r="B67" s="1">
        <v>1.7010954E9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310</v>
      </c>
      <c r="B68" s="1" t="s">
        <v>311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312</v>
      </c>
      <c r="B69" s="1" t="s">
        <v>313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314</v>
      </c>
      <c r="B70" s="1" t="s">
        <v>315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316</v>
      </c>
      <c r="B71" s="1" t="s">
        <v>317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318</v>
      </c>
      <c r="B72" s="1">
        <v>-1.8E7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319</v>
      </c>
      <c r="B73" s="1">
        <v>10.66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320</v>
      </c>
      <c r="B74" s="1" t="s">
        <v>321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322</v>
      </c>
      <c r="B75" s="1">
        <v>471210.0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323</v>
      </c>
      <c r="B76" s="1">
        <v>0.029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324</v>
      </c>
      <c r="B77" s="1">
        <v>3500.0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325</v>
      </c>
      <c r="B78" s="1">
        <v>1.047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326</v>
      </c>
      <c r="B79" s="1">
        <v>1.394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327</v>
      </c>
      <c r="B80" s="1">
        <v>-0.02164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328</v>
      </c>
      <c r="B81" s="1">
        <v>-1052305.0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329</v>
      </c>
      <c r="B82" s="1">
        <v>-1274859.0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330</v>
      </c>
      <c r="B83" s="1" t="s">
        <v>278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331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40</v>
      </c>
      <c r="B3" s="1">
        <v>0.0</v>
      </c>
      <c r="C3" s="1">
        <v>0.0</v>
      </c>
      <c r="D3" s="1">
        <v>-75.0</v>
      </c>
      <c r="E3" s="1">
        <f>IF(D3*FORECAST(E2,B3:D3,B2:D2)&gt;0,FORECAST(E2,B3:D3,B2:D2),D3)*$X$1</f>
        <v>-100</v>
      </c>
      <c r="F3" s="1">
        <f>IF(E3*FORECAST(F2,B3:E3,B2:E2)&gt;0,FORECAST(F2,B3:E3,B2:E2),E3)*$X$1</f>
        <v>-137.5</v>
      </c>
      <c r="G3" s="1">
        <f>IF(F3*FORECAST(G2,B3:F3,B2:F2)&gt;0,FORECAST(G2,B3:F3,B2:F2),F3)*$X$1</f>
        <v>-175</v>
      </c>
      <c r="H3" s="1">
        <f>IF(G3*FORECAST(H2,B3:G3,B2:G2)&gt;0,FORECAST(H2,B3:G3,B2:G2),G3)*$X$1</f>
        <v>-212.5</v>
      </c>
      <c r="I3" s="1">
        <f>IF(H3*FORECAST(I2,B3:H3,B2:H2)&gt;0,FORECAST(I2,B3:H3,B2:H2),H3)*$X$1</f>
        <v>-250</v>
      </c>
      <c r="J3" s="1">
        <f>IF(I3*FORECAST(J2,B3:I3,B2:I2)&gt;0,FORECAST(J2,B3:I3,B2:I2),I3)*$X$1</f>
        <v>-287.5</v>
      </c>
      <c r="K3" s="1">
        <f>IF(J3*FORECAST(K2,B3:J3,B2:J2)&gt;0,FORECAST(K2,B3:J3,B2:J2),J3)*$X$1</f>
        <v>-325</v>
      </c>
      <c r="L3" s="5">
        <f>IF(K3*FORECAST(L2,B3:K3,B2:K2)&gt;0,FORECAST(L2,B3:K3,B2:K2),K3)*$X$1</f>
        <v>-362.5</v>
      </c>
      <c r="M3" s="5">
        <f>IF(L3*FORECAST(M2,B3:L3,B2:L2)&gt;0,FORECAST(M2,B3:L3,B2:L2),L3)*$X$1</f>
        <v>-400</v>
      </c>
      <c r="N3" s="5">
        <f>IF(M3*FORECAST(N2,B3:M3,B2:M2)&gt;0,FORECAST(N2,B3:M3,B2:M2),M3)*$X$1</f>
        <v>-437.5</v>
      </c>
      <c r="O3" s="5">
        <f>IF(N3*FORECAST(O2,B3:N3,B2:N2)&gt;0,FORECAST(O2,B3:N3,B2:N2),N3)*$X$1</f>
        <v>-475</v>
      </c>
      <c r="P3" s="5">
        <f>IF(O3*FORECAST(P2,B3:O3,B2:O2)&gt;0,FORECAST(P2,B3:O3,B2:O2),O3)*$X$1</f>
        <v>-512.5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74.0</v>
      </c>
      <c r="C4" s="1">
        <v>2.0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332</v>
      </c>
      <c r="B5" s="1">
        <v>5.0</v>
      </c>
      <c r="C5" s="1">
        <v>6.0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333</v>
      </c>
      <c r="L7" s="1">
        <f>IF(P3*FORECAST(P2,B3:P3,B2:P2)&gt;0,FORECAST(P2,B3:P3,B2:P2),O3)*$X$1 * (1+0.02)/(0.0789-0.02)</f>
        <v>-8875.212224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334</v>
      </c>
      <c r="L8" s="6">
        <f t="array" ref="L8">NPV(0.0789,F3:P3)</f>
        <v>-2130.559207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335</v>
      </c>
      <c r="L9" s="6">
        <f t="array" ref="L9">NPV(0.0789,F16:P16)</f>
        <v>-3849.334239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336</v>
      </c>
      <c r="L10" s="6">
        <f>L8 + L9</f>
        <v>-5979.893446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337</v>
      </c>
      <c r="L12" s="6">
        <f>L10 - L11</f>
        <v>-5978.893446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338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-747.3616807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-8875.212224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-90.0</v>
      </c>
      <c r="C3" s="1">
        <v>-1.0</v>
      </c>
      <c r="D3" s="1">
        <v>-73.0</v>
      </c>
      <c r="E3" s="1">
        <f>IF(D3*FORECAST(E2,B3:D3,B2:D2)&gt;0,FORECAST(E2,B3:D3,B2:D2),D3)*$X$1</f>
        <v>-37.66666667</v>
      </c>
      <c r="F3" s="1">
        <f>IF(E3*FORECAST(F2,B3:E3,B2:E2)&gt;0,FORECAST(F2,B3:E3,B2:E2),E3)*$X$1</f>
        <v>-29.16666667</v>
      </c>
      <c r="G3" s="1">
        <f>IF(F3*FORECAST(G2,B3:F3,B2:F2)&gt;0,FORECAST(G2,B3:F3,B2:F2),F3)*$X$1</f>
        <v>-20.66666667</v>
      </c>
      <c r="H3" s="1">
        <f>IF(G3*FORECAST(H2,B3:G3,B2:G2)&gt;0,FORECAST(H2,B3:G3,B2:G2),G3)*$X$1</f>
        <v>-12.16666667</v>
      </c>
      <c r="I3" s="1">
        <f>IF(H3*FORECAST(I2,B3:H3,B2:H2)&gt;0,FORECAST(I2,B3:H3,B2:H2),H3)*$X$1</f>
        <v>-3.666666667</v>
      </c>
      <c r="J3" s="1">
        <f>IF(I3*FORECAST(J2,B3:I3,B2:I2)&gt;0,FORECAST(J2,B3:I3,B2:I2),I3)*$X$1</f>
        <v>-3.666666667</v>
      </c>
      <c r="K3" s="1">
        <f>IF(J3*FORECAST(K2,B3:J3,B2:J2)&gt;0,FORECAST(K2,B3:J3,B2:J2),J3)*$X$1</f>
        <v>-3.666666667</v>
      </c>
      <c r="L3" s="5">
        <f>IF(K3*FORECAST(L2,B3:K3,B2:K2)&gt;0,FORECAST(L2,B3:K3,B2:K2),K3)*$X$1</f>
        <v>-3.666666667</v>
      </c>
      <c r="M3" s="5">
        <f>IF(L3*FORECAST(M2,B3:L3,B2:L2)&gt;0,FORECAST(M2,B3:L3,B2:L2),L3)*$X$1</f>
        <v>-3.666666667</v>
      </c>
      <c r="N3" s="5">
        <f>IF(M3*FORECAST(N2,B3:M3,B2:M2)&gt;0,FORECAST(N2,B3:M3,B2:M2),M3)*$X$1</f>
        <v>-3.666666667</v>
      </c>
      <c r="O3" s="5">
        <f>IF(N3*FORECAST(O2,B3:N3,B2:N2)&gt;0,FORECAST(O2,B3:N3,B2:N2),N3)*$X$1</f>
        <v>-3.666666667</v>
      </c>
      <c r="P3" s="5">
        <f>IF(O3*FORECAST(P2,B3:O3,B2:O2)&gt;0,FORECAST(P2,B3:O3,B2:O2),O3)*$X$1</f>
        <v>-3.666666667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74.0</v>
      </c>
      <c r="C4" s="1">
        <v>2.0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332</v>
      </c>
      <c r="B5" s="1">
        <v>5.0</v>
      </c>
      <c r="C5" s="1">
        <v>6.0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333</v>
      </c>
      <c r="L7" s="1">
        <f>IF(P3*FORECAST(P2,B3:P3,B2:P2)&gt;0,FORECAST(P2,B3:P3,B2:P2),O3)*$X$1 * (1+0.02)/(0.0789-0.02)</f>
        <v>-63.49745331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334</v>
      </c>
      <c r="L8" s="6">
        <f t="array" ref="L8">NPV(0.0789,F3:P3)</f>
        <v>-71.32438161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335</v>
      </c>
      <c r="L9" s="6">
        <f t="array" ref="L9">NPV(0.0789,F16:P16)</f>
        <v>-27.53995228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336</v>
      </c>
      <c r="L10" s="6">
        <f>L8 + L9</f>
        <v>-98.86433389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337</v>
      </c>
      <c r="L12" s="6">
        <f>L10 - L11</f>
        <v>-97.86433389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338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-12.23304174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-63.49745331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