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<sst xmlns="http://schemas.openxmlformats.org/spreadsheetml/2006/main" count="634" uniqueCount="574">
  <si>
    <t>ticker</t>
  </si>
  <si>
    <t>SOAR</t>
  </si>
  <si>
    <t>nombre</t>
  </si>
  <si>
    <t>VOLATO GROUP INC</t>
  </si>
  <si>
    <t>empresa</t>
  </si>
  <si>
    <t>Airlines</t>
  </si>
  <si>
    <t>Open</t>
  </si>
  <si>
    <t>Target Price</t>
  </si>
  <si>
    <t>Upside</t>
  </si>
  <si>
    <t>-78790.48%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</si>
  <si>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</si>
  <si>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</si>
  <si>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</si>
  <si>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</si>
  <si>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</si>
  <si>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</si>
  <si>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</si>
  <si>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</si>
  <si>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-83.33%</t>
  </si>
  <si>
    <t>Total Assets Growth</t>
  </si>
  <si>
    <t>-53.33%</t>
  </si>
  <si>
    <t>Net Property, Plant and Equipment Growth</t>
  </si>
  <si>
    <t>900.00%</t>
  </si>
  <si>
    <t>EBITDA Growth</t>
  </si>
  <si>
    <t>313.50%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</si>
  <si>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</si>
  <si>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</si>
  <si>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</si>
  <si>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</si>
  <si>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</si>
  <si>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</si>
  <si>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</si>
  <si>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</si>
  <si>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</si>
  <si>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</si>
  <si>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</si>
  <si>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</si>
  <si>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</si>
  <si>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</si>
  <si>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</si>
  <si>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</si>
  <si>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</si>
  <si>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</si>
  <si>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Divestitures</t>
  </si>
  <si>
    <t>Investment in Marketable and Equity Securities, Total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</si>
  <si>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</si>
  <si>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</si>
  <si>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</si>
  <si>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</si>
  <si>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</si>
  <si>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</si>
  <si>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</si>
  <si>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</si>
  <si>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</si>
  <si>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</si>
  <si>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</si>
  <si>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</si>
  <si>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</si>
  <si>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</si>
  <si>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</si>
  <si>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</si>
  <si>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</si>
  <si>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</si>
  <si>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</si>
  <si>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</si>
  <si>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</si>
  <si>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</si>
  <si>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</si>
  <si>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</si>
  <si>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</si>
  <si>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</si>
  <si>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</si>
  <si>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</si>
  <si>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</si>
  <si>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</si>
  <si>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</si>
  <si>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</si>
  <si>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</si>
  <si>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</si>
  <si>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</si>
  <si>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</si>
  <si>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</si>
  <si>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</si>
  <si>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</si>
  <si>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</si>
  <si>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</si>
  <si>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</si>
  <si>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</si>
  <si>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Deferred Tax Liability Non Current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</si>
  <si>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</si>
  <si>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</si>
  <si>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</si>
  <si>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</si>
  <si>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</si>
  <si>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</si>
  <si>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</si>
  <si>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</si>
  <si>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</si>
  <si>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</si>
  <si>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</si>
  <si>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</si>
  <si>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</si>
  <si>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</si>
  <si>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0.59</t>
  </si>
  <si>
    <t>-0.8</t>
  </si>
  <si>
    <t>0.53</t>
  </si>
  <si>
    <t>Tangible Book Value</t>
  </si>
  <si>
    <t>Tangible Book Value Per Share</t>
  </si>
  <si>
    <t>0.56</t>
  </si>
  <si>
    <t>-1.11</t>
  </si>
  <si>
    <t>0.45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</si>
  <si>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</si>
  <si>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</si>
  <si>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</si>
  <si>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</si>
  <si>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</si>
  <si>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</si>
  <si>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</si>
  <si>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</si>
  <si>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</si>
  <si>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</si>
  <si>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</si>
  <si>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</si>
  <si>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</si>
  <si>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</si>
  <si>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</si>
  <si>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</si>
  <si>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</si>
  <si>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</si>
  <si>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</si>
  <si>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</si>
  <si>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</si>
  <si>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</si>
  <si>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</si>
  <si>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</si>
  <si>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</si>
  <si>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</si>
  <si>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</si>
  <si>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</si>
  <si>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</si>
  <si>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</si>
  <si>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</si>
  <si>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</si>
  <si>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-0.24</t>
  </si>
  <si>
    <t>-1.32</t>
  </si>
  <si>
    <t>-3.46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</si>
  <si>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</si>
  <si>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</si>
  <si>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</si>
  <si>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</si>
  <si>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</si>
  <si>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</si>
  <si>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-0.22</t>
  </si>
  <si>
    <t>-0.87</t>
  </si>
  <si>
    <t>-2.22</t>
  </si>
  <si>
    <t>Normalized Diluted EPS</t>
  </si>
  <si>
    <t>EBITDA</t>
  </si>
  <si>
    <t>EBITA</t>
  </si>
  <si>
    <t>EBIT</t>
  </si>
  <si>
    <t>EBITDAR</t>
  </si>
  <si>
    <t>Effective Tax Rate - (Ratio)</t>
  </si>
  <si>
    <t>0.58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</si>
  <si>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</si>
  <si>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</si>
  <si>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</si>
  <si>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</si>
  <si>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</si>
  <si>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</si>
  <si>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</si>
  <si>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</si>
  <si>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</si>
  <si>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</si>
  <si>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</si>
  <si>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</si>
  <si>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</si>
  <si>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-25.37</t>
  </si>
  <si>
    <t>-45.98</t>
  </si>
  <si>
    <t>Return on Total Capital</t>
  </si>
  <si>
    <t>-30.18</t>
  </si>
  <si>
    <t>-68.39</t>
  </si>
  <si>
    <t>Return On Equity %</t>
  </si>
  <si>
    <t>-838.84</t>
  </si>
  <si>
    <t>Return on Common Equity</t>
  </si>
  <si>
    <t>907.37</t>
  </si>
  <si>
    <t>Margin Analysis</t>
  </si>
  <si>
    <t>Gross Profit Margin %</t>
  </si>
  <si>
    <t>19.18</t>
  </si>
  <si>
    <t>2.51</t>
  </si>
  <si>
    <t>-11.85</t>
  </si>
  <si>
    <t>SG&amp;A Margin</t>
  </si>
  <si>
    <t>224.58</t>
  </si>
  <si>
    <t>11.84</t>
  </si>
  <si>
    <t>39.3</t>
  </si>
  <si>
    <t>EBITDA Margin %</t>
  </si>
  <si>
    <t>-205.39</t>
  </si>
  <si>
    <t>-9.33</t>
  </si>
  <si>
    <t>-50.87</t>
  </si>
  <si>
    <t>EBITA Margin %</t>
  </si>
  <si>
    <t>-207.88</t>
  </si>
  <si>
    <t>-9.45</t>
  </si>
  <si>
    <t>-51.06</t>
  </si>
  <si>
    <t>EBIT Margin %</t>
  </si>
  <si>
    <t>-9.5</t>
  </si>
  <si>
    <t>-51.15</t>
  </si>
  <si>
    <t>Income From Continuing Operations Margin %</t>
  </si>
  <si>
    <t>-142.75</t>
  </si>
  <si>
    <t>-9.72</t>
  </si>
  <si>
    <t>-72.03</t>
  </si>
  <si>
    <t>Net Income Margin %</t>
  </si>
  <si>
    <t>-139.54</t>
  </si>
  <si>
    <t>-9.69</t>
  </si>
  <si>
    <t>Net Avail. For Common Margin %</t>
  </si>
  <si>
    <t>Normalized Net Income Margin</t>
  </si>
  <si>
    <t>-130.15</t>
  </si>
  <si>
    <t>-6.42</t>
  </si>
  <si>
    <t>-46.1</t>
  </si>
  <si>
    <t>Levered Free Cash Flow Margin</t>
  </si>
  <si>
    <t>-4.13</t>
  </si>
  <si>
    <t>-42.63</t>
  </si>
  <si>
    <t>Unlevered Free Cash Flow Margin</t>
  </si>
  <si>
    <t>-3.61</t>
  </si>
  <si>
    <t>-40.02</t>
  </si>
  <si>
    <t>Asset Turnover</t>
  </si>
  <si>
    <t>4.27</t>
  </si>
  <si>
    <t>1.44</t>
  </si>
  <si>
    <t>Fixed Assets Turnover</t>
  </si>
  <si>
    <t>15.57</t>
  </si>
  <si>
    <t>36.25</t>
  </si>
  <si>
    <t>Receivables Turnover (Average Receivables)</t>
  </si>
  <si>
    <t>30.12</t>
  </si>
  <si>
    <t>Short Term Liquidity</t>
  </si>
  <si>
    <t>Current Ratio</t>
  </si>
  <si>
    <t>0.35</t>
  </si>
  <si>
    <t>0.98</t>
  </si>
  <si>
    <t>Quick Ratio</t>
  </si>
  <si>
    <t>0.29</t>
  </si>
  <si>
    <t>0.25</t>
  </si>
  <si>
    <t>0.37</t>
  </si>
  <si>
    <t>Operating Cash Flow to Current Liabilities</t>
  </si>
  <si>
    <t>-0.51</t>
  </si>
  <si>
    <t>-0.71</t>
  </si>
  <si>
    <t>-0.64</t>
  </si>
  <si>
    <t>Days Sales Outstanding (Average Receivables)</t>
  </si>
  <si>
    <t>4.34</t>
  </si>
  <si>
    <t>12.12</t>
  </si>
  <si>
    <t>Average Days Payable Outstanding</t>
  </si>
  <si>
    <t>6.58</t>
  </si>
  <si>
    <t>30.1</t>
  </si>
  <si>
    <t>Long Term Solvency</t>
  </si>
  <si>
    <t>Total Debt/Equity</t>
  </si>
  <si>
    <t>75.85</t>
  </si>
  <si>
    <t>-525.59</t>
  </si>
  <si>
    <t>201.24</t>
  </si>
  <si>
    <t>Total Debt / Total Capital</t>
  </si>
  <si>
    <t>43.13</t>
  </si>
  <si>
    <t>123.5</t>
  </si>
  <si>
    <t>66.8</t>
  </si>
  <si>
    <t>LT Debt/Equity</t>
  </si>
  <si>
    <t>-96.33</t>
  </si>
  <si>
    <t>61.14</t>
  </si>
  <si>
    <t>Long-Term Debt / Total Capital</t>
  </si>
  <si>
    <t>22.64</t>
  </si>
  <si>
    <t>20.3</t>
  </si>
  <si>
    <t>Total Liabilities / Total Assets</t>
  </si>
  <si>
    <t>47.23</t>
  </si>
  <si>
    <t>118.74</t>
  </si>
  <si>
    <t>79.43</t>
  </si>
  <si>
    <t>EBIT / Interest Expense</t>
  </si>
  <si>
    <t>-37.9</t>
  </si>
  <si>
    <t>-10.58</t>
  </si>
  <si>
    <t>-11.17</t>
  </si>
  <si>
    <t>EBITDA / Interest Expense</t>
  </si>
  <si>
    <t>-37.45</t>
  </si>
  <si>
    <t>-10.2</t>
  </si>
  <si>
    <t>-10.97</t>
  </si>
  <si>
    <t>(EBITDA - Capex) / Interest Expense</t>
  </si>
  <si>
    <t>-291.11</t>
  </si>
  <si>
    <t>-10.5</t>
  </si>
  <si>
    <t>-11.16</t>
  </si>
  <si>
    <t>Total Debt / EBITDA</t>
  </si>
  <si>
    <t>-2.77</t>
  </si>
  <si>
    <t>-3.36</t>
  </si>
  <si>
    <t>-0.81</t>
  </si>
  <si>
    <t>Net Debt / EBITDA</t>
  </si>
  <si>
    <t>-2.03</t>
  </si>
  <si>
    <t>-2.71</t>
  </si>
  <si>
    <t>-0.41</t>
  </si>
  <si>
    <t>Total Debt / (EBITDA - Capex)</t>
  </si>
  <si>
    <t>-0.36</t>
  </si>
  <si>
    <t>-3.27</t>
  </si>
  <si>
    <t>-0.79</t>
  </si>
  <si>
    <t>Net Debt / (EBITDA - Capex)</t>
  </si>
  <si>
    <t>-0.26</t>
  </si>
  <si>
    <t>-2.64</t>
  </si>
  <si>
    <t>Growth Over Prior Year</t>
  </si>
  <si>
    <t>Total Revenues, 1 Yr. Growth %</t>
  </si>
  <si>
    <t>-24.16</t>
  </si>
  <si>
    <t>Gross Profit, 1 Yr. Growth %</t>
  </si>
  <si>
    <t>-458.08</t>
  </si>
  <si>
    <t>EBITDA, 1 Yr. Growth %</t>
  </si>
  <si>
    <t>316.05</t>
  </si>
  <si>
    <t>313.49</t>
  </si>
  <si>
    <t>EBITA, 1 Yr. Growth %</t>
  </si>
  <si>
    <t>316.19</t>
  </si>
  <si>
    <t>309.89</t>
  </si>
  <si>
    <t>EBIT, 1 Yr. Growth %</t>
  </si>
  <si>
    <t>318.44</t>
  </si>
  <si>
    <t>308.37</t>
  </si>
  <si>
    <t>Earnings From Cont. Operations, 1 Yr. Growth %</t>
  </si>
  <si>
    <t>523.65</t>
  </si>
  <si>
    <t>461.94</t>
  </si>
  <si>
    <t>Net Income, 1 Yr. Growth %</t>
  </si>
  <si>
    <t>535.77</t>
  </si>
  <si>
    <t>463.92</t>
  </si>
  <si>
    <t>Normalized Net Income, 1 Yr. Growth %</t>
  </si>
  <si>
    <t>352.01</t>
  </si>
  <si>
    <t>441.81</t>
  </si>
  <si>
    <t>Diluted EPS Before Extra, 1 Yr. Growth %</t>
  </si>
  <si>
    <t>448.52</t>
  </si>
  <si>
    <t>316.84</t>
  </si>
  <si>
    <t>Accounts Receivable, 1 Yr. Growth %</t>
  </si>
  <si>
    <t>344.59</t>
  </si>
  <si>
    <t>59.04</t>
  </si>
  <si>
    <t>Net Property, Plant and Equip., 1 Yr. Growth %</t>
  </si>
  <si>
    <t>-81.68</t>
  </si>
  <si>
    <t>10.51</t>
  </si>
  <si>
    <t>Total Assets, 1 Yr. Growth %</t>
  </si>
  <si>
    <t>101.85</t>
  </si>
  <si>
    <t>137.01</t>
  </si>
  <si>
    <t>Tangible Book Value, 1 Yr. Growth %</t>
  </si>
  <si>
    <t>-329.95</t>
  </si>
  <si>
    <t>-260.69</t>
  </si>
  <si>
    <t>Common Equity, 1 Yr. Growth %</t>
  </si>
  <si>
    <t>-257.22</t>
  </si>
  <si>
    <t>-360.2</t>
  </si>
  <si>
    <t>Cash From Operations, 1 Yr. Growth %</t>
  </si>
  <si>
    <t>493.97</t>
  </si>
  <si>
    <t>41.82</t>
  </si>
  <si>
    <t>Capital Expenditures, 1 Yr. Growth %</t>
  </si>
  <si>
    <t>-98.24</t>
  </si>
  <si>
    <t>145.95</t>
  </si>
  <si>
    <t>Levered Free Cash Flow, 1 Yr. Growth %</t>
  </si>
  <si>
    <t>682.51</t>
  </si>
  <si>
    <t>Unlevered Free Cash Flow, 1 Yr. Growth %</t>
  </si>
  <si>
    <t>739.45</t>
  </si>
  <si>
    <t>Compound Annual Growth Rate Over Two Years</t>
  </si>
  <si>
    <t>Total Revenues, 2 Yr. CAGR %</t>
  </si>
  <si>
    <t>733.42</t>
  </si>
  <si>
    <t>Gross Profit, 2 Yr. CAGR %</t>
  </si>
  <si>
    <t>554.87</t>
  </si>
  <si>
    <t>EBITDA, 2 Yr. CAGR %</t>
  </si>
  <si>
    <t>314.78</t>
  </si>
  <si>
    <t>EBITA, 2 Yr. CAGR %</t>
  </si>
  <si>
    <t>313.06</t>
  </si>
  <si>
    <t>EBIT, 2 Yr. CAGR %</t>
  </si>
  <si>
    <t>313.39</t>
  </si>
  <si>
    <t>Earnings From Cont. Operations, 2 Yr. CAGR %</t>
  </si>
  <si>
    <t>Net Income, 2 Yr. CAGR %</t>
  </si>
  <si>
    <t>498.77</t>
  </si>
  <si>
    <t>Normalized Net Income, 2 Yr. CAGR %</t>
  </si>
  <si>
    <t>Diluted EPS Before Extra, 2 Yr. CAGR %</t>
  </si>
  <si>
    <t>280.09</t>
  </si>
  <si>
    <t>Accounts Receivable, 2 Yr. CAGR %</t>
  </si>
  <si>
    <t>165.94</t>
  </si>
  <si>
    <t>Net Property, Plant and Equip., 2 Yr. CAGR %</t>
  </si>
  <si>
    <t>-55.02</t>
  </si>
  <si>
    <t>Total Assets, 2 Yr. CAGR %</t>
  </si>
  <si>
    <t>118.72</t>
  </si>
  <si>
    <t>Tangible Book Value, 2 Yr. CAGR %</t>
  </si>
  <si>
    <t>92.19</t>
  </si>
  <si>
    <t>Common Equity, 2 Yr. CAGR %</t>
  </si>
  <si>
    <t>102.19</t>
  </si>
  <si>
    <t>Cash From Operations, 2 Yr. CAGR %</t>
  </si>
  <si>
    <t>190.23</t>
  </si>
  <si>
    <t>Capital Expenditures, 2 Yr. CAGR %</t>
  </si>
  <si>
    <t>-79.18</t>
  </si>
  <si>
    <t>2022</t>
  </si>
  <si>
    <t>2023</t>
  </si>
  <si>
    <t>Capitalization
                                    1</t>
  </si>
  <si>
    <t>350.9</t>
  </si>
  <si>
    <t>105.9</t>
  </si>
  <si>
    <t>Change</t>
  </si>
  <si>
    <t>-</t>
  </si>
  <si>
    <t>-69.83%</t>
  </si>
  <si>
    <t>Enterprise Value (EV)
                                    1</t>
  </si>
  <si>
    <t>374.9</t>
  </si>
  <si>
    <t>121.1</t>
  </si>
  <si>
    <t>-67.71%</t>
  </si>
  <si>
    <t>P/E ratio</t>
  </si>
  <si>
    <t>-7.73x</t>
  </si>
  <si>
    <t>-1.09x</t>
  </si>
  <si>
    <t>PBR</t>
  </si>
  <si>
    <t>-12.8x</t>
  </si>
  <si>
    <t>7.18x</t>
  </si>
  <si>
    <t>PEG</t>
  </si>
  <si>
    <t>-0x</t>
  </si>
  <si>
    <t>Capitalization / Revenue</t>
  </si>
  <si>
    <t>3.63x</t>
  </si>
  <si>
    <t>1.44x</t>
  </si>
  <si>
    <t>EV / Revenue</t>
  </si>
  <si>
    <t>3.88x</t>
  </si>
  <si>
    <t>1.65x</t>
  </si>
  <si>
    <t>EV / EBITDA</t>
  </si>
  <si>
    <t>-41.5x</t>
  </si>
  <si>
    <t>-3.24x</t>
  </si>
  <si>
    <t>EV / EBIT</t>
  </si>
  <si>
    <t>-40.8x</t>
  </si>
  <si>
    <t>-3.23x</t>
  </si>
  <si>
    <t>EV / FCF</t>
  </si>
  <si>
    <t>-93,803,174x</t>
  </si>
  <si>
    <t>-3,871,926x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</si>
  <si>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</si>
  <si>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</si>
  <si>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</si>
  <si>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</si>
  <si>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</si>
  <si>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-1.316</t>
  </si>
  <si>
    <t>-3.465</t>
  </si>
  <si>
    <t>Distribution rate</t>
  </si>
  <si>
    <t>Net sales
                                    1</t>
  </si>
  <si>
    <t>96.71</t>
  </si>
  <si>
    <t>73.34</t>
  </si>
  <si>
    <t>EBITDA
                                    1</t>
  </si>
  <si>
    <t>-9.023</t>
  </si>
  <si>
    <t>-37.31</t>
  </si>
  <si>
    <t>EBIT
                                    1</t>
  </si>
  <si>
    <t>-9.184</t>
  </si>
  <si>
    <t>-37.51</t>
  </si>
  <si>
    <t>Net income
                                    1</t>
  </si>
  <si>
    <t>-9.367</t>
  </si>
  <si>
    <t>-52.82</t>
  </si>
  <si>
    <t>Net Debt
                                    1</t>
  </si>
  <si>
    <t>24.02</t>
  </si>
  <si>
    <t>15.2</t>
  </si>
  <si>
    <t>Reference price
                                    2</t>
  </si>
  <si>
    <t>10.1700</t>
  </si>
  <si>
    <t>3.7750</t>
  </si>
  <si>
    <t>Nbr of stocks (in thousands)</t>
  </si>
  <si>
    <t>34,500</t>
  </si>
  <si>
    <t>28,043</t>
  </si>
  <si>
    <t>Announcement Date</t>
  </si>
  <si>
    <t>8/18/23</t>
  </si>
  <si>
    <t>3/26/24</t>
  </si>
  <si>
    <t>address1</t>
  </si>
  <si>
    <t>1954 Airport Road</t>
  </si>
  <si>
    <t>address2</t>
  </si>
  <si>
    <t>Suite 124</t>
  </si>
  <si>
    <t>city</t>
  </si>
  <si>
    <t>Chamblee</t>
  </si>
  <si>
    <t>state</t>
  </si>
  <si>
    <t>GA</t>
  </si>
  <si>
    <t>zip</t>
  </si>
  <si>
    <t>30341</t>
  </si>
  <si>
    <t>country</t>
  </si>
  <si>
    <t>phone</t>
  </si>
  <si>
    <t>844 399 8998</t>
  </si>
  <si>
    <t>website</t>
  </si>
  <si>
    <t>https://flyvolato.com</t>
  </si>
  <si>
    <t>industry</t>
  </si>
  <si>
    <t>Airports &amp; Air Services</t>
  </si>
  <si>
    <t>industryKey</t>
  </si>
  <si>
    <t>airports-air-services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</si>
  <si>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</si>
  <si>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</si>
  <si>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</si>
  <si>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</si>
  <si>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</si>
  <si>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</si>
  <si>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</si>
  <si>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Volato Group, Inc. operates as a private aviation company. It offers fractional ownership, aircraft management, jet cards, deposit, and charter programs. As of December 31, 2023, the company operated a fleet of 24 HondaJets and a managed fleet of 6 aircraft. Volato Group, Inc. was founded in 2021 and is based in Chamblee, Georgia.</t>
  </si>
  <si>
    <t>fullTimeEmployees</t>
  </si>
  <si>
    <t>companyOfficers</t>
  </si>
  <si>
    <t>[{'maxAge': 1, 'name': 'Mr. Matthew Dennis Liotta', 'age': 44, 'title': 'Co-Founder, CEO &amp; Chairman of the Board', 'yearBorn': 1979, 'fiscalYear': 2023, 'totalPay': 220249, 'exercisedValue': 0, 'unexercisedValue': 0}, {'maxAge': 1, 'name': 'Mr. Nicholas  Cooper', 'age': 37, 'title': 'Co-Founder, Chief Commercial Officer &amp; Director', 'yearBorn': 1986, 'fiscalYear': 2023, 'totalPay': 218239, 'exercisedValue': 0, 'unexercisedValue': 0}, {'maxAge': 1, 'name': 'Mr. Mark  Heinen', 'age': 53, 'title': 'Chief Financial Officer', 'yearBorn': 1970, 'fiscalYear': 2023, 'exercisedValue': 0, 'unexercisedValue': 0}, {'maxAge': 1, 'name': 'Mr. Michael  Prachar', 'age': 54, 'title': 'Chief Operating Officer', 'yearBorn': 1969, 'fiscalYear': 2023, 'totalPay': 155833, 'exercisedValue': 0, 'unexercisedValue': 1256137}, {'maxAge': 1, 'name': 'Ms. Jennifer  Liotta', 'title': 'General Counsel', 'fiscalYear': 2023, 'exercisedValue': 0, 'unexercisedValue': 0}, {'maxAge': 1, 'name': 'Mr. James  Cuff', 'title': 'Vice President of Marketing &amp; Business Development', 'fiscalYear': 2023, 'exercisedValue': 0, 'unexercisedValue': 0}, {'maxAge': 1, 'name': 'Mr. Luis  Garcia', 'title': 'Executive Vice President of Sales', 'fiscalYear': 2023, 'exercisedValue': 0, 'unexercisedValue': 0}, {'maxAge': 1, 'name': 'Mr. Azim  Sumar', 'title': 'Chief Pilot', 'fiscalYear': 2023, 'exercisedValue': 0, 'unexercisedValue': 0}, {'maxAge': 1, 'name': 'Mr. Gary  Waldman', 'title': 'Executive Vice President of Fleet Performance', 'fiscalYear': 2023, 'exercisedValue': 0, 'unexercisedValue': 0}, {'maxAge': 1, 'name': 'Mr. Brian  Coulter', 'title': 'Executive Vice President of Fleet Operations',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</si>
  <si>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</si>
  <si>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</si>
  <si>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</si>
  <si>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</si>
  <si>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</si>
  <si>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</si>
  <si>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</si>
  <si>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</si>
  <si>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</si>
  <si>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</si>
  <si>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</si>
  <si>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</si>
  <si>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</si>
  <si>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</si>
  <si>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</si>
  <si>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</si>
  <si>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</si>
  <si>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</si>
  <si>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</si>
  <si>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</si>
  <si>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</si>
  <si>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</si>
  <si>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</si>
  <si>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</si>
  <si>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</si>
  <si>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</si>
  <si>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</si>
  <si>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</si>
  <si>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</si>
  <si>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</si>
  <si>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</si>
  <si>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</si>
  <si>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</si>
  <si>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</si>
  <si>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</si>
  <si>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</si>
  <si>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</si>
  <si>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</si>
  <si>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</si>
  <si>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</si>
  <si>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</si>
  <si>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</si>
  <si>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</si>
  <si>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</si>
  <si>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</si>
  <si>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</si>
  <si>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</si>
  <si>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</si>
  <si>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</si>
  <si>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</si>
  <si>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</si>
  <si>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</si>
  <si>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</si>
  <si>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</si>
  <si>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</si>
  <si>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</si>
  <si>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</si>
  <si>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</si>
  <si>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</si>
  <si>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</si>
  <si>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</si>
  <si>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Volato Group,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</si>
  <si>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</si>
  <si>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</si>
  <si>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</si>
  <si>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</si>
  <si>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</si>
  <si>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</si>
  <si>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</si>
  <si>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457f4d43-386f-300c-aa9c-d9075ffaa620</t>
  </si>
  <si>
    <t>messageBoardId</t>
  </si>
  <si>
    <t>finmb_1680527506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</si>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</sst>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flyvolat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0.221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-173.9059669869596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9450933.0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0.526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-1.0</v>
      </c>
      <c r="C2" s="1">
        <v>-9.0</v>
      </c>
      <c r="D2" s="1">
        <v>-52.0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2.0</v>
      </c>
      <c r="C3" s="1">
        <v>11.0</v>
      </c>
      <c r="D3" s="1">
        <v>43.0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4.0</v>
      </c>
      <c r="D4" s="1">
        <v>6.0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2.0</v>
      </c>
      <c r="C5" s="1">
        <v>16.0</v>
      </c>
      <c r="D5" s="1">
        <v>49.0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4.0</v>
      </c>
      <c r="D6" s="1">
        <v>18.0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-38.0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-75.0</v>
      </c>
      <c r="C8" s="1">
        <v>-58.0</v>
      </c>
      <c r="D8" s="1">
        <v>-90.0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1.0</v>
      </c>
      <c r="C9" s="1">
        <v>4.0</v>
      </c>
      <c r="D9" s="1">
        <v>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1.0</v>
      </c>
      <c r="D10" s="1">
        <v>17.0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-3.0</v>
      </c>
      <c r="C11" s="1">
        <v>-8.0</v>
      </c>
      <c r="D11" s="1">
        <v>13.0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-42.0</v>
      </c>
      <c r="C12" s="1">
        <v>-2.0</v>
      </c>
      <c r="D12" s="1">
        <v>-1.0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61.0</v>
      </c>
      <c r="C13" s="1">
        <v>1.0</v>
      </c>
      <c r="D13" s="1">
        <v>5.0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54.0</v>
      </c>
      <c r="C14" s="1">
        <v>1.0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-2.0</v>
      </c>
      <c r="C15" s="1">
        <v>-12.0</v>
      </c>
      <c r="D15" s="1">
        <v>4.0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-3.0</v>
      </c>
      <c r="C16" s="1">
        <v>-21.0</v>
      </c>
      <c r="D16" s="1">
        <v>-30.0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-14.0</v>
      </c>
      <c r="C17" s="1">
        <v>-25.0</v>
      </c>
      <c r="D17" s="1">
        <v>-63.0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-1.0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50.0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2.0</v>
      </c>
      <c r="C20" s="1">
        <v>6.0</v>
      </c>
      <c r="D20" s="1">
        <v>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-11.0</v>
      </c>
      <c r="C21" s="1">
        <v>5.0</v>
      </c>
      <c r="D21" s="1">
        <v>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13.0</v>
      </c>
      <c r="C22" s="1">
        <v>28.0</v>
      </c>
      <c r="D22" s="1">
        <v>13.0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13.0</v>
      </c>
      <c r="C23" s="1">
        <v>28.0</v>
      </c>
      <c r="D23" s="1">
        <v>13.0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-5.0</v>
      </c>
      <c r="C24" s="1">
        <v>-5.0</v>
      </c>
      <c r="D24" s="1">
        <v>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-78.0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-5.0</v>
      </c>
      <c r="C26" s="1">
        <v>-5.0</v>
      </c>
      <c r="D26" s="1">
        <v>-78.0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5.0</v>
      </c>
      <c r="C27" s="1">
        <v>3.0</v>
      </c>
      <c r="D27" s="1">
        <v>3.0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4.0</v>
      </c>
      <c r="C28" s="1">
        <v>0.0</v>
      </c>
      <c r="D28" s="1">
        <v>24.0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33.0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17.0</v>
      </c>
      <c r="C30" s="1">
        <v>22.0</v>
      </c>
      <c r="D30" s="1">
        <v>37.0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1.0</v>
      </c>
      <c r="C31" s="1">
        <v>6.0</v>
      </c>
      <c r="D31" s="1">
        <v>8.0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4.0</v>
      </c>
      <c r="C33" s="1">
        <v>6.0</v>
      </c>
      <c r="D33" s="1">
        <v>2.0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-4.0</v>
      </c>
      <c r="D34" s="1">
        <v>-31.0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-3.0</v>
      </c>
      <c r="D35" s="1">
        <v>-29.0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-2.0</v>
      </c>
      <c r="D36" s="1">
        <v>5.0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7.0</v>
      </c>
      <c r="C37" s="1">
        <v>22.0</v>
      </c>
      <c r="D37" s="1">
        <v>12.0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1.0</v>
      </c>
      <c r="C3" s="1">
        <v>5.0</v>
      </c>
      <c r="D3" s="1">
        <v>14.0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1.0</v>
      </c>
      <c r="C4" s="1">
        <v>5.0</v>
      </c>
      <c r="D4" s="1">
        <v>14.0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42.0</v>
      </c>
      <c r="C5" s="1">
        <v>1.0</v>
      </c>
      <c r="D5" s="1">
        <v>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42.0</v>
      </c>
      <c r="C6" s="1">
        <v>1.0</v>
      </c>
      <c r="D6" s="1">
        <v>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58.0</v>
      </c>
      <c r="C7" s="1">
        <v>2.0</v>
      </c>
      <c r="D7" s="1">
        <v>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1.0</v>
      </c>
      <c r="C8" s="1">
        <v>83.0</v>
      </c>
      <c r="D8" s="1">
        <v>25.0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4.0</v>
      </c>
      <c r="C9" s="1">
        <v>10.0</v>
      </c>
      <c r="D9" s="1">
        <v>46.0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10.0</v>
      </c>
      <c r="C10" s="1">
        <v>1.0</v>
      </c>
      <c r="D10" s="1">
        <v>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-2.0</v>
      </c>
      <c r="C11" s="1">
        <v>-5.0</v>
      </c>
      <c r="D11" s="1">
        <v>-18.0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10.0</v>
      </c>
      <c r="C12" s="1">
        <v>1.0</v>
      </c>
      <c r="D12" s="1">
        <v>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16.0</v>
      </c>
      <c r="C13" s="1">
        <v>1.0</v>
      </c>
      <c r="D13" s="1">
        <v>15.0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0.0</v>
      </c>
      <c r="C14" s="1">
        <v>63.0</v>
      </c>
      <c r="D14" s="1">
        <v>63.0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16.0</v>
      </c>
      <c r="C15" s="1">
        <v>1.0</v>
      </c>
      <c r="D15" s="1">
        <v>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5.0</v>
      </c>
      <c r="C16" s="1">
        <v>14.0</v>
      </c>
      <c r="D16" s="1">
        <v>20.0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14.0</v>
      </c>
      <c r="C17" s="1">
        <v>30.0</v>
      </c>
      <c r="D17" s="1">
        <v>71.0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51.0</v>
      </c>
      <c r="C19" s="1">
        <v>2.0</v>
      </c>
      <c r="D19" s="1">
        <v>9.0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1.0</v>
      </c>
      <c r="C20" s="1">
        <v>78.0</v>
      </c>
      <c r="D20" s="1">
        <v>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6.0</v>
      </c>
      <c r="C21" s="1">
        <v>24.0</v>
      </c>
      <c r="D21" s="1">
        <v>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0.0</v>
      </c>
      <c r="C22" s="1">
        <v>0.0</v>
      </c>
      <c r="D22" s="1">
        <v>19.0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0.0</v>
      </c>
      <c r="C23" s="1">
        <v>28.0</v>
      </c>
      <c r="D23" s="1">
        <v>32.0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54.0</v>
      </c>
      <c r="C24" s="1">
        <v>2.0</v>
      </c>
      <c r="D24" s="1">
        <v>17.0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7.0</v>
      </c>
      <c r="C25" s="1">
        <v>30.0</v>
      </c>
      <c r="D25" s="1">
        <v>47.0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0.0</v>
      </c>
      <c r="C26" s="1">
        <v>4.0</v>
      </c>
      <c r="D26" s="1">
        <v>8.0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0.0</v>
      </c>
      <c r="C27" s="1">
        <v>1.0</v>
      </c>
      <c r="D27" s="1">
        <v>96.0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0.0</v>
      </c>
      <c r="C28" s="1">
        <v>30.0</v>
      </c>
      <c r="D28" s="1">
        <v>30.0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7.0</v>
      </c>
      <c r="C29" s="1">
        <v>35.0</v>
      </c>
      <c r="D29" s="1">
        <v>56.0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0.0</v>
      </c>
      <c r="C30" s="1">
        <v>0.0</v>
      </c>
      <c r="D30" s="1">
        <v>0.0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0.0</v>
      </c>
      <c r="C31" s="1">
        <v>0.0</v>
      </c>
      <c r="D31" s="1">
        <v>0.0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0.0</v>
      </c>
      <c r="C32" s="1">
        <v>0.0</v>
      </c>
      <c r="D32" s="1">
        <v>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5.0</v>
      </c>
      <c r="C33" s="1">
        <v>5.0</v>
      </c>
      <c r="D33" s="1">
        <v>78.0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-1.0</v>
      </c>
      <c r="C34" s="1">
        <v>-10.0</v>
      </c>
      <c r="D34" s="1">
        <v>-63.0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-5.0</v>
      </c>
      <c r="C35" s="1">
        <v>-1.0</v>
      </c>
      <c r="D35" s="1">
        <v>0.0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3.0</v>
      </c>
      <c r="C36" s="1">
        <v>-5.0</v>
      </c>
      <c r="D36" s="1">
        <v>14.0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4.0</v>
      </c>
      <c r="C37" s="1">
        <v>0.0</v>
      </c>
      <c r="D37" s="1">
        <v>0.0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7.0</v>
      </c>
      <c r="C38" s="1">
        <v>-5.0</v>
      </c>
      <c r="D38" s="1">
        <v>14.0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14.0</v>
      </c>
      <c r="C39" s="1">
        <v>30.0</v>
      </c>
      <c r="D39" s="1">
        <v>71.0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6.0</v>
      </c>
      <c r="C41" s="1">
        <v>7.0</v>
      </c>
      <c r="D41" s="1">
        <v>29.0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6.0</v>
      </c>
      <c r="C42" s="1">
        <v>7.0</v>
      </c>
      <c r="D42" s="1">
        <v>28.0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 t="s">
        <v>103</v>
      </c>
      <c r="C43" s="1" t="s">
        <v>104</v>
      </c>
      <c r="D43" s="1" t="s">
        <v>105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3.0</v>
      </c>
      <c r="C44" s="1">
        <v>-7.0</v>
      </c>
      <c r="D44" s="1">
        <v>12.0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 t="s">
        <v>108</v>
      </c>
      <c r="C45" s="1" t="s">
        <v>109</v>
      </c>
      <c r="D45" s="1" t="s">
        <v>110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6.0</v>
      </c>
      <c r="C46" s="1">
        <v>29.0</v>
      </c>
      <c r="D46" s="1">
        <v>29.0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4.0</v>
      </c>
      <c r="C47" s="1">
        <v>24.0</v>
      </c>
      <c r="D47" s="1">
        <v>15.0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>
        <v>0.0</v>
      </c>
      <c r="C48" s="1">
        <v>1.0</v>
      </c>
      <c r="D48" s="1">
        <v>3.0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4.0</v>
      </c>
      <c r="C49" s="1">
        <v>0.0</v>
      </c>
      <c r="D49" s="1">
        <v>0.0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16.0</v>
      </c>
      <c r="C50" s="1">
        <v>1.0</v>
      </c>
      <c r="D50" s="1">
        <v>15.0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>
        <v>0.0</v>
      </c>
      <c r="C51" s="1">
        <v>3.0</v>
      </c>
      <c r="D51" s="1">
        <v>3.0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>
        <v>10.0</v>
      </c>
      <c r="C52" s="1">
        <v>24.0</v>
      </c>
      <c r="D52" s="1">
        <v>30.0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118</v>
      </c>
      <c r="B53" s="1">
        <v>0.0</v>
      </c>
      <c r="C53" s="1">
        <v>0.0</v>
      </c>
      <c r="D53" s="1">
        <v>229.0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</v>
      </c>
      <c r="B2" s="1">
        <v>1.0</v>
      </c>
      <c r="C2" s="1">
        <v>96.0</v>
      </c>
      <c r="D2" s="1">
        <v>73.0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</v>
      </c>
      <c r="B3" s="1">
        <v>1.0</v>
      </c>
      <c r="C3" s="1">
        <v>96.0</v>
      </c>
      <c r="D3" s="1">
        <v>73.0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</v>
      </c>
      <c r="B4" s="1">
        <v>85.0</v>
      </c>
      <c r="C4" s="1">
        <v>94.0</v>
      </c>
      <c r="D4" s="1">
        <v>82.0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</v>
      </c>
      <c r="B5" s="1">
        <v>20.0</v>
      </c>
      <c r="C5" s="1">
        <v>2.0</v>
      </c>
      <c r="D5" s="1">
        <v>-8.0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</v>
      </c>
      <c r="B6" s="1">
        <v>2.0</v>
      </c>
      <c r="C6" s="1">
        <v>11.0</v>
      </c>
      <c r="D6" s="1">
        <v>28.0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1">
        <v>2.0</v>
      </c>
      <c r="C7" s="1">
        <v>16.0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>
        <v>2.0</v>
      </c>
      <c r="C8" s="1">
        <v>11.0</v>
      </c>
      <c r="D8" s="1">
        <v>28.0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>
        <v>-2.0</v>
      </c>
      <c r="C9" s="1">
        <v>-9.0</v>
      </c>
      <c r="D9" s="1">
        <v>-37.0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</v>
      </c>
      <c r="B10" s="1">
        <v>-5.0</v>
      </c>
      <c r="C10" s="1">
        <v>-86.0</v>
      </c>
      <c r="D10" s="1">
        <v>-3.0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</v>
      </c>
      <c r="B11" s="1">
        <v>0.0</v>
      </c>
      <c r="C11" s="1">
        <v>0.0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</v>
      </c>
      <c r="B12" s="1">
        <v>-5.0</v>
      </c>
      <c r="C12" s="1">
        <v>-86.0</v>
      </c>
      <c r="D12" s="1">
        <v>-3.0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0.0</v>
      </c>
      <c r="C13" s="1">
        <v>6.0</v>
      </c>
      <c r="D13" s="1">
        <v>-13.0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</v>
      </c>
      <c r="B14" s="1">
        <v>-2.0</v>
      </c>
      <c r="C14" s="1">
        <v>-9.0</v>
      </c>
      <c r="D14" s="1">
        <v>-54.0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</v>
      </c>
      <c r="B15" s="1">
        <v>-1.0</v>
      </c>
      <c r="C15" s="1">
        <v>-4.0</v>
      </c>
      <c r="D15" s="1">
        <v>88.0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</v>
      </c>
      <c r="B16" s="1">
        <v>75.0</v>
      </c>
      <c r="C16" s="1">
        <v>58.0</v>
      </c>
      <c r="D16" s="1">
        <v>38.0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</v>
      </c>
      <c r="B17" s="1">
        <v>-1.0</v>
      </c>
      <c r="C17" s="1">
        <v>-9.0</v>
      </c>
      <c r="D17" s="1">
        <v>-52.0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</v>
      </c>
      <c r="B18" s="1">
        <v>0.0</v>
      </c>
      <c r="C18" s="1">
        <v>-5.0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</v>
      </c>
      <c r="B19" s="1">
        <v>-1.0</v>
      </c>
      <c r="C19" s="1">
        <v>-9.0</v>
      </c>
      <c r="D19" s="1">
        <v>-52.0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</v>
      </c>
      <c r="B20" s="1">
        <v>-1.0</v>
      </c>
      <c r="C20" s="1">
        <v>-9.0</v>
      </c>
      <c r="D20" s="1">
        <v>-52.0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97</v>
      </c>
      <c r="B21" s="1">
        <v>3.0</v>
      </c>
      <c r="C21" s="1">
        <v>3.0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</v>
      </c>
      <c r="B22" s="1">
        <v>-1.0</v>
      </c>
      <c r="C22" s="1">
        <v>-9.0</v>
      </c>
      <c r="D22" s="1">
        <v>-52.0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</v>
      </c>
      <c r="B23" s="1">
        <v>-1.0</v>
      </c>
      <c r="C23" s="1">
        <v>-9.0</v>
      </c>
      <c r="D23" s="1">
        <v>-52.0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</v>
      </c>
      <c r="B24" s="1">
        <v>-1.0</v>
      </c>
      <c r="C24" s="1">
        <v>-9.0</v>
      </c>
      <c r="D24" s="1">
        <v>-52.0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1" t="s">
        <v>143</v>
      </c>
      <c r="C26" s="1" t="s">
        <v>144</v>
      </c>
      <c r="D26" s="1" t="s">
        <v>145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146</v>
      </c>
      <c r="B27" s="1" t="s">
        <v>143</v>
      </c>
      <c r="C27" s="1" t="s">
        <v>144</v>
      </c>
      <c r="D27" s="1" t="s">
        <v>145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1">
        <v>6.0</v>
      </c>
      <c r="C28" s="1">
        <v>7.0</v>
      </c>
      <c r="D28" s="1">
        <v>15.0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148</v>
      </c>
      <c r="B29" s="1" t="s">
        <v>143</v>
      </c>
      <c r="C29" s="1" t="s">
        <v>144</v>
      </c>
      <c r="D29" s="1" t="s">
        <v>145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149</v>
      </c>
      <c r="B30" s="1" t="s">
        <v>143</v>
      </c>
      <c r="C30" s="1" t="s">
        <v>144</v>
      </c>
      <c r="D30" s="1" t="s">
        <v>145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150</v>
      </c>
      <c r="B31" s="1">
        <v>6.0</v>
      </c>
      <c r="C31" s="1">
        <v>7.0</v>
      </c>
      <c r="D31" s="1">
        <v>15.0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151</v>
      </c>
      <c r="B32" s="1" t="s">
        <v>152</v>
      </c>
      <c r="C32" s="1" t="s">
        <v>153</v>
      </c>
      <c r="D32" s="1" t="s">
        <v>154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 t="s">
        <v>152</v>
      </c>
      <c r="C33" s="1" t="s">
        <v>153</v>
      </c>
      <c r="D33" s="1" t="s">
        <v>154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156</v>
      </c>
      <c r="B35" s="1">
        <v>-2.0</v>
      </c>
      <c r="C35" s="1">
        <v>-9.0</v>
      </c>
      <c r="D35" s="1">
        <v>-37.0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157</v>
      </c>
      <c r="B36" s="1">
        <v>-2.0</v>
      </c>
      <c r="C36" s="1">
        <v>-9.0</v>
      </c>
      <c r="D36" s="1">
        <v>-37.0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158</v>
      </c>
      <c r="B37" s="1">
        <v>-2.0</v>
      </c>
      <c r="C37" s="1">
        <v>-9.0</v>
      </c>
      <c r="D37" s="1">
        <v>-37.0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159</v>
      </c>
      <c r="B38" s="1">
        <v>0.0</v>
      </c>
      <c r="C38" s="1">
        <v>-8.0</v>
      </c>
      <c r="D38" s="1">
        <v>-36.0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160</v>
      </c>
      <c r="B39" s="1">
        <v>0.0</v>
      </c>
      <c r="C39" s="1" t="s">
        <v>161</v>
      </c>
      <c r="D39" s="1">
        <v>0.0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162</v>
      </c>
      <c r="B40" s="1">
        <v>-1.0</v>
      </c>
      <c r="C40" s="1">
        <v>-6.0</v>
      </c>
      <c r="D40" s="1">
        <v>-33.0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163</v>
      </c>
      <c r="B41" s="1">
        <v>0.0</v>
      </c>
      <c r="C41" s="1">
        <v>4.0</v>
      </c>
      <c r="D41" s="1">
        <v>18.0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165</v>
      </c>
      <c r="B43" s="1">
        <v>38.0</v>
      </c>
      <c r="C43" s="1">
        <v>50.0</v>
      </c>
      <c r="D43" s="1">
        <v>0.0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166</v>
      </c>
      <c r="B44" s="1">
        <v>38.0</v>
      </c>
      <c r="C44" s="1">
        <v>40.0</v>
      </c>
      <c r="D44" s="1">
        <v>0.0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167</v>
      </c>
      <c r="B45" s="1">
        <v>1.0</v>
      </c>
      <c r="C45" s="1">
        <v>5.0</v>
      </c>
      <c r="D45" s="1">
        <v>0.0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168</v>
      </c>
      <c r="B46" s="1">
        <v>0.0</v>
      </c>
      <c r="C46" s="1">
        <v>16.0</v>
      </c>
      <c r="D46" s="1">
        <v>46.0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169</v>
      </c>
      <c r="B47" s="1">
        <v>0.0</v>
      </c>
      <c r="C47" s="1">
        <v>6.0</v>
      </c>
      <c r="D47" s="1">
        <v>42.0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170</v>
      </c>
      <c r="B48" s="1">
        <v>0.0</v>
      </c>
      <c r="C48" s="1">
        <v>10.0</v>
      </c>
      <c r="D48" s="1">
        <v>4.0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171</v>
      </c>
      <c r="B49" s="1">
        <v>0.0</v>
      </c>
      <c r="C49" s="1">
        <v>1.0</v>
      </c>
      <c r="D49" s="1">
        <v>17.0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172</v>
      </c>
      <c r="B50" s="1">
        <v>0.0</v>
      </c>
      <c r="C50" s="1">
        <v>1.0</v>
      </c>
      <c r="D50" s="1">
        <v>17.0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174</v>
      </c>
      <c r="B3" s="1">
        <v>0.0</v>
      </c>
      <c r="C3" s="1" t="s">
        <v>175</v>
      </c>
      <c r="D3" s="1" t="s">
        <v>176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177</v>
      </c>
      <c r="B4" s="1">
        <v>0.0</v>
      </c>
      <c r="C4" s="1" t="s">
        <v>178</v>
      </c>
      <c r="D4" s="1" t="s">
        <v>179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180</v>
      </c>
      <c r="B5" s="1">
        <v>0.0</v>
      </c>
      <c r="C5" s="1" t="s">
        <v>181</v>
      </c>
      <c r="D5" s="1">
        <v>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182</v>
      </c>
      <c r="B6" s="1">
        <v>0.0</v>
      </c>
      <c r="C6" s="1" t="s">
        <v>183</v>
      </c>
      <c r="D6" s="1">
        <v>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185</v>
      </c>
      <c r="B8" s="1" t="s">
        <v>186</v>
      </c>
      <c r="C8" s="1" t="s">
        <v>187</v>
      </c>
      <c r="D8" s="1" t="s">
        <v>188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189</v>
      </c>
      <c r="B9" s="1" t="s">
        <v>190</v>
      </c>
      <c r="C9" s="1" t="s">
        <v>191</v>
      </c>
      <c r="D9" s="1" t="s">
        <v>192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193</v>
      </c>
      <c r="B10" s="1" t="s">
        <v>194</v>
      </c>
      <c r="C10" s="1" t="s">
        <v>195</v>
      </c>
      <c r="D10" s="1" t="s">
        <v>196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197</v>
      </c>
      <c r="B11" s="1" t="s">
        <v>198</v>
      </c>
      <c r="C11" s="1" t="s">
        <v>199</v>
      </c>
      <c r="D11" s="1" t="s">
        <v>200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201</v>
      </c>
      <c r="B12" s="1" t="s">
        <v>198</v>
      </c>
      <c r="C12" s="1" t="s">
        <v>202</v>
      </c>
      <c r="D12" s="1" t="s">
        <v>203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204</v>
      </c>
      <c r="B13" s="1" t="s">
        <v>205</v>
      </c>
      <c r="C13" s="1" t="s">
        <v>206</v>
      </c>
      <c r="D13" s="1" t="s">
        <v>207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208</v>
      </c>
      <c r="B14" s="1" t="s">
        <v>209</v>
      </c>
      <c r="C14" s="1" t="s">
        <v>210</v>
      </c>
      <c r="D14" s="1" t="s">
        <v>207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211</v>
      </c>
      <c r="B15" s="1" t="s">
        <v>209</v>
      </c>
      <c r="C15" s="1" t="s">
        <v>210</v>
      </c>
      <c r="D15" s="1" t="s">
        <v>207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212</v>
      </c>
      <c r="B16" s="1" t="s">
        <v>213</v>
      </c>
      <c r="C16" s="1" t="s">
        <v>214</v>
      </c>
      <c r="D16" s="1" t="s">
        <v>215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216</v>
      </c>
      <c r="B17" s="1">
        <v>0.0</v>
      </c>
      <c r="C17" s="1" t="s">
        <v>217</v>
      </c>
      <c r="D17" s="1" t="s">
        <v>218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219</v>
      </c>
      <c r="B18" s="1">
        <v>0.0</v>
      </c>
      <c r="C18" s="1" t="s">
        <v>220</v>
      </c>
      <c r="D18" s="1" t="s">
        <v>221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222</v>
      </c>
      <c r="B20" s="1">
        <v>0.0</v>
      </c>
      <c r="C20" s="1" t="s">
        <v>223</v>
      </c>
      <c r="D20" s="1" t="s">
        <v>224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225</v>
      </c>
      <c r="B21" s="1">
        <v>0.0</v>
      </c>
      <c r="C21" s="1" t="s">
        <v>226</v>
      </c>
      <c r="D21" s="1" t="s">
        <v>227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228</v>
      </c>
      <c r="B22" s="1">
        <v>0.0</v>
      </c>
      <c r="C22" s="1">
        <v>84.0</v>
      </c>
      <c r="D22" s="1" t="s">
        <v>229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231</v>
      </c>
      <c r="B24" s="1" t="s">
        <v>161</v>
      </c>
      <c r="C24" s="1" t="s">
        <v>232</v>
      </c>
      <c r="D24" s="1" t="s">
        <v>233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234</v>
      </c>
      <c r="B25" s="1" t="s">
        <v>235</v>
      </c>
      <c r="C25" s="1" t="s">
        <v>236</v>
      </c>
      <c r="D25" s="1" t="s">
        <v>237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238</v>
      </c>
      <c r="B26" s="1" t="s">
        <v>239</v>
      </c>
      <c r="C26" s="1" t="s">
        <v>240</v>
      </c>
      <c r="D26" s="1" t="s">
        <v>241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242</v>
      </c>
      <c r="B27" s="1">
        <v>0.0</v>
      </c>
      <c r="C27" s="1" t="s">
        <v>243</v>
      </c>
      <c r="D27" s="1" t="s">
        <v>244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245</v>
      </c>
      <c r="B28" s="1">
        <v>0.0</v>
      </c>
      <c r="C28" s="1" t="s">
        <v>246</v>
      </c>
      <c r="D28" s="1" t="s">
        <v>247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249</v>
      </c>
      <c r="B30" s="1" t="s">
        <v>250</v>
      </c>
      <c r="C30" s="1" t="s">
        <v>251</v>
      </c>
      <c r="D30" s="1" t="s">
        <v>252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253</v>
      </c>
      <c r="B31" s="1" t="s">
        <v>254</v>
      </c>
      <c r="C31" s="1" t="s">
        <v>255</v>
      </c>
      <c r="D31" s="1" t="s">
        <v>256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257</v>
      </c>
      <c r="B32" s="1">
        <v>0.0</v>
      </c>
      <c r="C32" s="1" t="s">
        <v>258</v>
      </c>
      <c r="D32" s="1" t="s">
        <v>259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260</v>
      </c>
      <c r="B33" s="1">
        <v>0.0</v>
      </c>
      <c r="C33" s="1" t="s">
        <v>261</v>
      </c>
      <c r="D33" s="1" t="s">
        <v>262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263</v>
      </c>
      <c r="B34" s="1" t="s">
        <v>264</v>
      </c>
      <c r="C34" s="1" t="s">
        <v>265</v>
      </c>
      <c r="D34" s="1" t="s">
        <v>266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267</v>
      </c>
      <c r="B35" s="1" t="s">
        <v>268</v>
      </c>
      <c r="C35" s="1" t="s">
        <v>269</v>
      </c>
      <c r="D35" s="1" t="s">
        <v>270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271</v>
      </c>
      <c r="B36" s="1" t="s">
        <v>272</v>
      </c>
      <c r="C36" s="1" t="s">
        <v>273</v>
      </c>
      <c r="D36" s="1" t="s">
        <v>274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275</v>
      </c>
      <c r="B37" s="1" t="s">
        <v>276</v>
      </c>
      <c r="C37" s="1" t="s">
        <v>277</v>
      </c>
      <c r="D37" s="1" t="s">
        <v>278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279</v>
      </c>
      <c r="B38" s="1" t="s">
        <v>280</v>
      </c>
      <c r="C38" s="1" t="s">
        <v>281</v>
      </c>
      <c r="D38" s="1" t="s">
        <v>282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283</v>
      </c>
      <c r="B39" s="1" t="s">
        <v>284</v>
      </c>
      <c r="C39" s="1" t="s">
        <v>285</v>
      </c>
      <c r="D39" s="1" t="s">
        <v>286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287</v>
      </c>
      <c r="B40" s="1" t="s">
        <v>288</v>
      </c>
      <c r="C40" s="1" t="s">
        <v>289</v>
      </c>
      <c r="D40" s="1" t="s">
        <v>290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291</v>
      </c>
      <c r="B41" s="1" t="s">
        <v>292</v>
      </c>
      <c r="C41" s="1" t="s">
        <v>293</v>
      </c>
      <c r="D41" s="1" t="s">
        <v>286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295</v>
      </c>
      <c r="B43" s="1">
        <v>0.0</v>
      </c>
      <c r="C43" s="1">
        <v>0.0</v>
      </c>
      <c r="D43" s="1" t="s">
        <v>296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297</v>
      </c>
      <c r="B44" s="1">
        <v>0.0</v>
      </c>
      <c r="C44" s="1">
        <v>0.0</v>
      </c>
      <c r="D44" s="1" t="s">
        <v>298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299</v>
      </c>
      <c r="B45" s="1">
        <v>0.0</v>
      </c>
      <c r="C45" s="1" t="s">
        <v>300</v>
      </c>
      <c r="D45" s="1" t="s">
        <v>301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302</v>
      </c>
      <c r="B46" s="1">
        <v>0.0</v>
      </c>
      <c r="C46" s="1" t="s">
        <v>303</v>
      </c>
      <c r="D46" s="1" t="s">
        <v>304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305</v>
      </c>
      <c r="B47" s="1">
        <v>0.0</v>
      </c>
      <c r="C47" s="1" t="s">
        <v>306</v>
      </c>
      <c r="D47" s="1" t="s">
        <v>307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308</v>
      </c>
      <c r="B48" s="1">
        <v>0.0</v>
      </c>
      <c r="C48" s="1" t="s">
        <v>309</v>
      </c>
      <c r="D48" s="1" t="s">
        <v>310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311</v>
      </c>
      <c r="B49" s="1">
        <v>0.0</v>
      </c>
      <c r="C49" s="1" t="s">
        <v>312</v>
      </c>
      <c r="D49" s="1" t="s">
        <v>313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314</v>
      </c>
      <c r="B50" s="1">
        <v>0.0</v>
      </c>
      <c r="C50" s="1" t="s">
        <v>315</v>
      </c>
      <c r="D50" s="1" t="s">
        <v>316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317</v>
      </c>
      <c r="B51" s="1">
        <v>0.0</v>
      </c>
      <c r="C51" s="1" t="s">
        <v>318</v>
      </c>
      <c r="D51" s="1" t="s">
        <v>319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320</v>
      </c>
      <c r="B52" s="1">
        <v>0.0</v>
      </c>
      <c r="C52" s="1" t="s">
        <v>321</v>
      </c>
      <c r="D52" s="1" t="s">
        <v>322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323</v>
      </c>
      <c r="B53" s="1">
        <v>0.0</v>
      </c>
      <c r="C53" s="1" t="s">
        <v>324</v>
      </c>
      <c r="D53" s="1" t="s">
        <v>325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326</v>
      </c>
      <c r="B54" s="1">
        <v>0.0</v>
      </c>
      <c r="C54" s="1" t="s">
        <v>327</v>
      </c>
      <c r="D54" s="1" t="s">
        <v>328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329</v>
      </c>
      <c r="B55" s="1">
        <v>0.0</v>
      </c>
      <c r="C55" s="1" t="s">
        <v>330</v>
      </c>
      <c r="D55" s="1" t="s">
        <v>331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332</v>
      </c>
      <c r="B56" s="1">
        <v>0.0</v>
      </c>
      <c r="C56" s="1" t="s">
        <v>333</v>
      </c>
      <c r="D56" s="1" t="s">
        <v>334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335</v>
      </c>
      <c r="B57" s="1">
        <v>0.0</v>
      </c>
      <c r="C57" s="1" t="s">
        <v>336</v>
      </c>
      <c r="D57" s="1" t="s">
        <v>337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338</v>
      </c>
      <c r="B58" s="1">
        <v>0.0</v>
      </c>
      <c r="C58" s="1" t="s">
        <v>339</v>
      </c>
      <c r="D58" s="1" t="s">
        <v>340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341</v>
      </c>
      <c r="B59" s="1">
        <v>0.0</v>
      </c>
      <c r="C59" s="1">
        <v>0.0</v>
      </c>
      <c r="D59" s="1" t="s">
        <v>342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343</v>
      </c>
      <c r="B60" s="1">
        <v>0.0</v>
      </c>
      <c r="C60" s="1">
        <v>0.0</v>
      </c>
      <c r="D60" s="1" t="s">
        <v>344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345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346</v>
      </c>
      <c r="B62" s="1">
        <v>0.0</v>
      </c>
      <c r="C62" s="1">
        <v>0.0</v>
      </c>
      <c r="D62" s="1" t="s">
        <v>347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348</v>
      </c>
      <c r="B63" s="1">
        <v>0.0</v>
      </c>
      <c r="C63" s="1">
        <v>0.0</v>
      </c>
      <c r="D63" s="1" t="s">
        <v>349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350</v>
      </c>
      <c r="B64" s="1">
        <v>0.0</v>
      </c>
      <c r="C64" s="1">
        <v>0.0</v>
      </c>
      <c r="D64" s="1" t="s">
        <v>351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352</v>
      </c>
      <c r="B65" s="1">
        <v>0.0</v>
      </c>
      <c r="C65" s="1">
        <v>0.0</v>
      </c>
      <c r="D65" s="1" t="s">
        <v>353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354</v>
      </c>
      <c r="B66" s="1">
        <v>0.0</v>
      </c>
      <c r="C66" s="1">
        <v>0.0</v>
      </c>
      <c r="D66" s="1" t="s">
        <v>355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356</v>
      </c>
      <c r="B67" s="1">
        <v>0.0</v>
      </c>
      <c r="C67" s="1">
        <v>0.0</v>
      </c>
      <c r="D67" s="1">
        <v>492.0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357</v>
      </c>
      <c r="B68" s="1">
        <v>0.0</v>
      </c>
      <c r="C68" s="1">
        <v>0.0</v>
      </c>
      <c r="D68" s="1" t="s">
        <v>358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359</v>
      </c>
      <c r="B69" s="1">
        <v>0.0</v>
      </c>
      <c r="C69" s="1">
        <v>0.0</v>
      </c>
      <c r="D69" s="1">
        <v>396.0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360</v>
      </c>
      <c r="B70" s="1">
        <v>0.0</v>
      </c>
      <c r="C70" s="1">
        <v>0.0</v>
      </c>
      <c r="D70" s="1" t="s">
        <v>361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362</v>
      </c>
      <c r="B71" s="1">
        <v>0.0</v>
      </c>
      <c r="C71" s="1">
        <v>0.0</v>
      </c>
      <c r="D71" s="1" t="s">
        <v>363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364</v>
      </c>
      <c r="B72" s="1">
        <v>0.0</v>
      </c>
      <c r="C72" s="1">
        <v>0.0</v>
      </c>
      <c r="D72" s="1" t="s">
        <v>365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366</v>
      </c>
      <c r="B73" s="1">
        <v>0.0</v>
      </c>
      <c r="C73" s="1">
        <v>0.0</v>
      </c>
      <c r="D73" s="1" t="s">
        <v>367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368</v>
      </c>
      <c r="B74" s="1">
        <v>0.0</v>
      </c>
      <c r="C74" s="1">
        <v>0.0</v>
      </c>
      <c r="D74" s="1" t="s">
        <v>369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370</v>
      </c>
      <c r="B75" s="1">
        <v>0.0</v>
      </c>
      <c r="C75" s="1">
        <v>0.0</v>
      </c>
      <c r="D75" s="1" t="s">
        <v>371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372</v>
      </c>
      <c r="B76" s="1">
        <v>0.0</v>
      </c>
      <c r="C76" s="1">
        <v>0.0</v>
      </c>
      <c r="D76" s="1" t="s">
        <v>373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374</v>
      </c>
      <c r="B77" s="1">
        <v>0.0</v>
      </c>
      <c r="C77" s="1">
        <v>0.0</v>
      </c>
      <c r="D77" s="1" t="s">
        <v>375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376</v>
      </c>
      <c r="C1" s="1" t="s">
        <v>377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378</v>
      </c>
      <c r="B2" s="1" t="s">
        <v>379</v>
      </c>
      <c r="C2" s="1" t="s">
        <v>380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381</v>
      </c>
      <c r="B3" s="1" t="s">
        <v>382</v>
      </c>
      <c r="C3" s="1" t="s">
        <v>383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384</v>
      </c>
      <c r="B4" s="1" t="s">
        <v>385</v>
      </c>
      <c r="C4" s="1" t="s">
        <v>386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381</v>
      </c>
      <c r="B5" s="1" t="s">
        <v>382</v>
      </c>
      <c r="C5" s="1" t="s">
        <v>387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388</v>
      </c>
      <c r="B6" s="1" t="s">
        <v>389</v>
      </c>
      <c r="C6" s="1" t="s">
        <v>390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391</v>
      </c>
      <c r="B7" s="1" t="s">
        <v>392</v>
      </c>
      <c r="C7" s="1" t="s">
        <v>393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394</v>
      </c>
      <c r="B8" s="1" t="s">
        <v>395</v>
      </c>
      <c r="C8" s="1" t="s">
        <v>395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396</v>
      </c>
      <c r="B9" s="1" t="s">
        <v>397</v>
      </c>
      <c r="C9" s="1" t="s">
        <v>398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399</v>
      </c>
      <c r="B10" s="1" t="s">
        <v>400</v>
      </c>
      <c r="C10" s="1" t="s">
        <v>401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402</v>
      </c>
      <c r="B11" s="1" t="s">
        <v>403</v>
      </c>
      <c r="C11" s="1" t="s">
        <v>404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405</v>
      </c>
      <c r="B12" s="1" t="s">
        <v>406</v>
      </c>
      <c r="C12" s="1" t="s">
        <v>407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408</v>
      </c>
      <c r="B13" s="1" t="s">
        <v>409</v>
      </c>
      <c r="C13" s="1" t="s">
        <v>410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411</v>
      </c>
      <c r="B14" s="1" t="s">
        <v>412</v>
      </c>
      <c r="C14" s="1" t="s">
        <v>412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413</v>
      </c>
      <c r="B15" s="1" t="s">
        <v>382</v>
      </c>
      <c r="C15" s="1" t="s">
        <v>382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414</v>
      </c>
      <c r="B16" s="1" t="s">
        <v>382</v>
      </c>
      <c r="C16" s="1" t="s">
        <v>382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415</v>
      </c>
      <c r="B17" s="1" t="s">
        <v>416</v>
      </c>
      <c r="C17" s="1" t="s">
        <v>417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418</v>
      </c>
      <c r="B18" s="1" t="s">
        <v>382</v>
      </c>
      <c r="C18" s="1" t="s">
        <v>382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419</v>
      </c>
      <c r="B19" s="1" t="s">
        <v>420</v>
      </c>
      <c r="C19" s="1" t="s">
        <v>421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422</v>
      </c>
      <c r="B20" s="1" t="s">
        <v>423</v>
      </c>
      <c r="C20" s="1" t="s">
        <v>424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425</v>
      </c>
      <c r="B21" s="1" t="s">
        <v>426</v>
      </c>
      <c r="C21" s="1" t="s">
        <v>427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428</v>
      </c>
      <c r="B22" s="1" t="s">
        <v>429</v>
      </c>
      <c r="C22" s="1" t="s">
        <v>430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431</v>
      </c>
      <c r="B23" s="1" t="s">
        <v>432</v>
      </c>
      <c r="C23" s="1" t="s">
        <v>433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434</v>
      </c>
      <c r="B24" s="1" t="s">
        <v>435</v>
      </c>
      <c r="C24" s="1" t="s">
        <v>436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437</v>
      </c>
      <c r="B25" s="1" t="s">
        <v>438</v>
      </c>
      <c r="C25" s="1" t="s">
        <v>439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440</v>
      </c>
      <c r="B26" s="1" t="s">
        <v>441</v>
      </c>
      <c r="C26" s="1" t="s">
        <v>442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443</v>
      </c>
      <c r="B2" s="1" t="s">
        <v>444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445</v>
      </c>
      <c r="B3" s="1" t="s">
        <v>446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447</v>
      </c>
      <c r="B4" s="1" t="s">
        <v>448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449</v>
      </c>
      <c r="B5" s="1" t="s">
        <v>450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451</v>
      </c>
      <c r="B6" s="1" t="s">
        <v>452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453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454</v>
      </c>
      <c r="B8" s="1" t="s">
        <v>455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456</v>
      </c>
      <c r="B9" s="4" t="s">
        <v>457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458</v>
      </c>
      <c r="B10" s="1" t="s">
        <v>459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460</v>
      </c>
      <c r="B11" s="1" t="s">
        <v>461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462</v>
      </c>
      <c r="B12" s="1" t="s">
        <v>459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463</v>
      </c>
      <c r="B13" s="1" t="s">
        <v>464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465</v>
      </c>
      <c r="B14" s="1" t="s">
        <v>466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467</v>
      </c>
      <c r="B15" s="1" t="s">
        <v>464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468</v>
      </c>
      <c r="B16" s="1" t="s">
        <v>469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470</v>
      </c>
      <c r="B17" s="1">
        <v>229.0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471</v>
      </c>
      <c r="B18" s="1" t="s">
        <v>472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473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474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475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476</v>
      </c>
      <c r="B22" s="1">
        <v>0.2188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477</v>
      </c>
      <c r="B23" s="1">
        <v>0.221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478</v>
      </c>
      <c r="B24" s="1">
        <v>0.1963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479</v>
      </c>
      <c r="B25" s="1">
        <v>0.2238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480</v>
      </c>
      <c r="B26" s="1">
        <v>0.2188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481</v>
      </c>
      <c r="B27" s="1">
        <v>0.221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482</v>
      </c>
      <c r="B28" s="1">
        <v>0.1963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483</v>
      </c>
      <c r="B29" s="1">
        <v>0.2238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484</v>
      </c>
      <c r="B30" s="1">
        <v>0.885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485</v>
      </c>
      <c r="B31" s="1">
        <v>1557595.0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486</v>
      </c>
      <c r="B32" s="1">
        <v>1557595.0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487</v>
      </c>
      <c r="B33" s="1">
        <v>1.8368977E7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488</v>
      </c>
      <c r="B34" s="1">
        <v>2936790.0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489</v>
      </c>
      <c r="B35" s="1">
        <v>2936790.0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490</v>
      </c>
      <c r="B36" s="1">
        <v>0.2006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491</v>
      </c>
      <c r="B37" s="1">
        <v>0.2044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492</v>
      </c>
      <c r="B38" s="1">
        <v>40700.0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493</v>
      </c>
      <c r="B39" s="1">
        <v>1200.0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494</v>
      </c>
      <c r="B40" s="1">
        <v>9450933.0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495</v>
      </c>
      <c r="B41" s="1">
        <v>0.171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496</v>
      </c>
      <c r="B42" s="1">
        <v>4.5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497</v>
      </c>
      <c r="B43" s="1">
        <v>0.12946483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498</v>
      </c>
      <c r="B44" s="1">
        <v>0.25962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499</v>
      </c>
      <c r="B45" s="1">
        <v>0.793735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500</v>
      </c>
      <c r="B46" s="1" t="s">
        <v>501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502</v>
      </c>
      <c r="B47" s="1">
        <v>3.8438704E7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503</v>
      </c>
      <c r="B48" s="1">
        <v>-0.95555997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504</v>
      </c>
      <c r="B49" s="1">
        <v>1.5759523E7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505</v>
      </c>
      <c r="B50" s="1">
        <v>4.55273E7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506</v>
      </c>
      <c r="B51" s="1">
        <v>147534.0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507</v>
      </c>
      <c r="B52" s="1">
        <v>376974.0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508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509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510</v>
      </c>
      <c r="B55" s="1">
        <v>0.005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511</v>
      </c>
      <c r="B56" s="1">
        <v>0.48801997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512</v>
      </c>
      <c r="B57" s="1">
        <v>0.12042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513</v>
      </c>
      <c r="B58" s="1">
        <v>0.61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514</v>
      </c>
      <c r="B59" s="1">
        <v>0.0095999995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515</v>
      </c>
      <c r="B60" s="1">
        <v>4.59006E7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516</v>
      </c>
      <c r="B61" s="1">
        <v>0.526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517</v>
      </c>
      <c r="B62" s="1">
        <v>0.39144486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518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519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520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521</v>
      </c>
      <c r="B66" s="1">
        <v>-6.9756E7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522</v>
      </c>
      <c r="B67" s="1">
        <v>-3.48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523</v>
      </c>
      <c r="B68" s="1">
        <v>0.527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524</v>
      </c>
      <c r="B69" s="1">
        <v>-0.781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525</v>
      </c>
      <c r="B70" s="1">
        <v>-0.9406504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526</v>
      </c>
      <c r="B71" s="1">
        <v>0.22455823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527</v>
      </c>
      <c r="B72" s="1" t="s">
        <v>528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529</v>
      </c>
      <c r="B73" s="1" t="s">
        <v>530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531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532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533</v>
      </c>
      <c r="B76" s="1" t="s">
        <v>534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535</v>
      </c>
      <c r="B77" s="1" t="s">
        <v>534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536</v>
      </c>
      <c r="B78" s="1">
        <v>1.6427754E9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537</v>
      </c>
      <c r="B79" s="1" t="s">
        <v>538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539</v>
      </c>
      <c r="B80" s="1" t="s">
        <v>540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541</v>
      </c>
      <c r="B81" s="1" t="s">
        <v>542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543</v>
      </c>
      <c r="B82" s="1" t="s">
        <v>544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545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546</v>
      </c>
      <c r="B84" s="1">
        <v>0.2059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547</v>
      </c>
      <c r="B85" s="1" t="s">
        <v>548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549</v>
      </c>
      <c r="B86" s="1">
        <v>5407000.0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550</v>
      </c>
      <c r="B87" s="1">
        <v>0.183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551</v>
      </c>
      <c r="B88" s="1">
        <v>-4.9198E7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552</v>
      </c>
      <c r="B89" s="1">
        <v>3.7865E7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553</v>
      </c>
      <c r="B90" s="1">
        <v>0.094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554</v>
      </c>
      <c r="B91" s="1">
        <v>0.77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555</v>
      </c>
      <c r="B92" s="1">
        <v>7.3E7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556</v>
      </c>
      <c r="B93" s="1">
        <v>3.018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557</v>
      </c>
      <c r="B94" s="1">
        <v>-0.58952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558</v>
      </c>
      <c r="B95" s="1">
        <v>-1.1475E7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559</v>
      </c>
      <c r="B96" s="1">
        <v>-3.4554848E7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560</v>
      </c>
      <c r="B97" s="1">
        <v>-2.4505E7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561</v>
      </c>
      <c r="B98" s="1">
        <v>0.163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562</v>
      </c>
      <c r="B99" s="1">
        <v>-0.15719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563</v>
      </c>
      <c r="B100" s="1">
        <v>-0.67394996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564</v>
      </c>
      <c r="B101" s="1">
        <v>-0.86432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565</v>
      </c>
      <c r="B102" s="1" t="s">
        <v>501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566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59</v>
      </c>
      <c r="B3" s="1">
        <v>0.0</v>
      </c>
      <c r="C3" s="1">
        <v>-3.0</v>
      </c>
      <c r="D3" s="1">
        <v>-29.0</v>
      </c>
      <c r="E3" s="1">
        <f>IF(D3*FORECAST(E2,B3:D3,B2:D2)&gt;0,FORECAST(E2,B3:D3,B2:D2),D3)*$X$1</f>
        <v>-39.66666667</v>
      </c>
      <c r="F3" s="1">
        <f>IF(E3*FORECAST(F2,B3:E3,B2:E2)&gt;0,FORECAST(F2,B3:E3,B2:E2),E3)*$X$1</f>
        <v>-54.16666667</v>
      </c>
      <c r="G3" s="1">
        <f>IF(F3*FORECAST(G2,B3:F3,B2:F2)&gt;0,FORECAST(G2,B3:F3,B2:F2),F3)*$X$1</f>
        <v>-68.66666667</v>
      </c>
      <c r="H3" s="1">
        <f>IF(G3*FORECAST(H2,B3:G3,B2:G2)&gt;0,FORECAST(H2,B3:G3,B2:G2),G3)*$X$1</f>
        <v>-83.16666667</v>
      </c>
      <c r="I3" s="1">
        <f>IF(H3*FORECAST(I2,B3:H3,B2:H2)&gt;0,FORECAST(I2,B3:H3,B2:H2),H3)*$X$1</f>
        <v>-97.66666667</v>
      </c>
      <c r="J3" s="1">
        <f>IF(I3*FORECAST(J2,B3:I3,B2:I2)&gt;0,FORECAST(J2,B3:I3,B2:I2),I3)*$X$1</f>
        <v>-112.1666667</v>
      </c>
      <c r="K3" s="1">
        <f>IF(J3*FORECAST(K2,B3:J3,B2:J2)&gt;0,FORECAST(K2,B3:J3,B2:J2),J3)*$X$1</f>
        <v>-126.6666667</v>
      </c>
      <c r="L3" s="5">
        <f>IF(K3*FORECAST(L2,B3:K3,B2:K2)&gt;0,FORECAST(L2,B3:K3,B2:K2),K3)*$X$1</f>
        <v>-141.1666667</v>
      </c>
      <c r="M3" s="5">
        <f>IF(L3*FORECAST(M2,B3:L3,B2:L2)&gt;0,FORECAST(M2,B3:L3,B2:L2),L3)*$X$1</f>
        <v>-155.6666667</v>
      </c>
      <c r="N3" s="5">
        <f>IF(M3*FORECAST(N2,B3:M3,B2:M2)&gt;0,FORECAST(N2,B3:M3,B2:M2),M3)*$X$1</f>
        <v>-170.1666667</v>
      </c>
      <c r="O3" s="5">
        <f>IF(N3*FORECAST(O2,B3:N3,B2:N2)&gt;0,FORECAST(O2,B3:N3,B2:N2),N3)*$X$1</f>
        <v>-184.6666667</v>
      </c>
      <c r="P3" s="5">
        <f>IF(O3*FORECAST(P2,B3:O3,B2:O2)&gt;0,FORECAST(P2,B3:O3,B2:O2),O3)*$X$1</f>
        <v>-199.1666667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111</v>
      </c>
      <c r="B4" s="1">
        <v>4.0</v>
      </c>
      <c r="C4" s="1">
        <v>24.0</v>
      </c>
      <c r="D4" s="1">
        <v>15.0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567</v>
      </c>
      <c r="B5" s="1">
        <v>6.0</v>
      </c>
      <c r="C5" s="1">
        <v>7.0</v>
      </c>
      <c r="D5" s="1">
        <v>15.0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568</v>
      </c>
      <c r="L7" s="1">
        <f>IF(P3*FORECAST(P2,B3:P3,B2:P2)&gt;0,FORECAST(P2,B3:P3,B2:P2),O3)*$X$1 * (1+0.02)/(0.0789-0.02)</f>
        <v>-3449.066214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569</v>
      </c>
      <c r="L8" s="6">
        <f t="array" ref="L8">NPV(0.0789,F3:P3)</f>
        <v>-830.9934456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570</v>
      </c>
      <c r="L9" s="6">
        <f t="array" ref="L9">NPV(0.0789,F16:P16)</f>
        <v>-1495.920135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571</v>
      </c>
      <c r="L10" s="6">
        <f>L8 + L9</f>
        <v>-2326.913581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15.0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572</v>
      </c>
      <c r="L12" s="6">
        <f>L10 - L11</f>
        <v>-2341.913581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573</v>
      </c>
      <c r="L13" s="1">
        <v>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-156.127572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-3449.066214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-1.0</v>
      </c>
      <c r="C3" s="1">
        <v>-9.0</v>
      </c>
      <c r="D3" s="1">
        <v>-52.0</v>
      </c>
      <c r="E3" s="1">
        <f>IF(D3*FORECAST(E2,B3:D3,B2:D2)&gt;0,FORECAST(E2,B3:D3,B2:D2),D3)*$X$1</f>
        <v>-71.66666667</v>
      </c>
      <c r="F3" s="1">
        <f>IF(E3*FORECAST(F2,B3:E3,B2:E2)&gt;0,FORECAST(F2,B3:E3,B2:E2),E3)*$X$1</f>
        <v>-97.16666667</v>
      </c>
      <c r="G3" s="1">
        <f>IF(F3*FORECAST(G2,B3:F3,B2:F2)&gt;0,FORECAST(G2,B3:F3,B2:F2),F3)*$X$1</f>
        <v>-122.6666667</v>
      </c>
      <c r="H3" s="1">
        <f>IF(G3*FORECAST(H2,B3:G3,B2:G2)&gt;0,FORECAST(H2,B3:G3,B2:G2),G3)*$X$1</f>
        <v>-148.1666667</v>
      </c>
      <c r="I3" s="1">
        <f>IF(H3*FORECAST(I2,B3:H3,B2:H2)&gt;0,FORECAST(I2,B3:H3,B2:H2),H3)*$X$1</f>
        <v>-173.6666667</v>
      </c>
      <c r="J3" s="1">
        <f>IF(I3*FORECAST(J2,B3:I3,B2:I2)&gt;0,FORECAST(J2,B3:I3,B2:I2),I3)*$X$1</f>
        <v>-199.1666667</v>
      </c>
      <c r="K3" s="1">
        <f>IF(J3*FORECAST(K2,B3:J3,B2:J2)&gt;0,FORECAST(K2,B3:J3,B2:J2),J3)*$X$1</f>
        <v>-224.6666667</v>
      </c>
      <c r="L3" s="5">
        <f>IF(K3*FORECAST(L2,B3:K3,B2:K2)&gt;0,FORECAST(L2,B3:K3,B2:K2),K3)*$X$1</f>
        <v>-250.1666667</v>
      </c>
      <c r="M3" s="5">
        <f>IF(L3*FORECAST(M2,B3:L3,B2:L2)&gt;0,FORECAST(M2,B3:L3,B2:L2),L3)*$X$1</f>
        <v>-275.6666667</v>
      </c>
      <c r="N3" s="5">
        <f>IF(M3*FORECAST(N2,B3:M3,B2:M2)&gt;0,FORECAST(N2,B3:M3,B2:M2),M3)*$X$1</f>
        <v>-301.1666667</v>
      </c>
      <c r="O3" s="5">
        <f>IF(N3*FORECAST(O2,B3:N3,B2:N2)&gt;0,FORECAST(O2,B3:N3,B2:N2),N3)*$X$1</f>
        <v>-326.6666667</v>
      </c>
      <c r="P3" s="5">
        <f>IF(O3*FORECAST(P2,B3:O3,B2:O2)&gt;0,FORECAST(P2,B3:O3,B2:O2),O3)*$X$1</f>
        <v>-352.1666667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111</v>
      </c>
      <c r="B4" s="1">
        <v>4.0</v>
      </c>
      <c r="C4" s="1">
        <v>24.0</v>
      </c>
      <c r="D4" s="1">
        <v>15.0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567</v>
      </c>
      <c r="B5" s="1">
        <v>6.0</v>
      </c>
      <c r="C5" s="1">
        <v>7.0</v>
      </c>
      <c r="D5" s="1">
        <v>15.0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568</v>
      </c>
      <c r="L7" s="1">
        <f>IF(P3*FORECAST(P2,B3:P3,B2:P2)&gt;0,FORECAST(P2,B3:P3,B2:P2),O3)*$X$1 * (1+0.02)/(0.0789-0.02)</f>
        <v>-6098.641766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569</v>
      </c>
      <c r="L8" s="6">
        <f t="array" ref="L8">NPV(0.0789,F3:P3)</f>
        <v>-1475.09673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570</v>
      </c>
      <c r="L9" s="6">
        <f t="array" ref="L9">NPV(0.0789,F16:P16)</f>
        <v>-2645.087235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571</v>
      </c>
      <c r="L10" s="6">
        <f>L8 + L9</f>
        <v>-4120.183965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15.0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572</v>
      </c>
      <c r="L12" s="6">
        <f>L10 - L11</f>
        <v>-4135.183965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573</v>
      </c>
      <c r="L13" s="1">
        <v>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-275.678931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-6098.641766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