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<sst xmlns="http://schemas.openxmlformats.org/spreadsheetml/2006/main" count="548" uniqueCount="454">
  <si>
    <t>ticker</t>
  </si>
  <si>
    <t>SLRN</t>
  </si>
  <si>
    <t>nombre</t>
  </si>
  <si>
    <t>ACELYRIN INC</t>
  </si>
  <si>
    <t>empresa</t>
  </si>
  <si>
    <t>Biotechnology &amp; Medical Research</t>
  </si>
  <si>
    <t>Open</t>
  </si>
  <si>
    <t>Target Price</t>
  </si>
  <si>
    <t>Upside</t>
  </si>
  <si>
    <t>-4971.19%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</si>
  <si>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</si>
  <si>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</si>
  <si>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</si>
  <si>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</si>
  <si>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</si>
  <si>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</si>
  <si>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</si>
  <si>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</si>
  <si>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-67.62%</t>
  </si>
  <si>
    <t>Total Assets Growth</t>
  </si>
  <si>
    <t>-68.12%</t>
  </si>
  <si>
    <t>Net Property, Plant and Equipment Growth</t>
  </si>
  <si>
    <t>No calculado</t>
  </si>
  <si>
    <t>EBITDA Growth</t>
  </si>
  <si>
    <t>-51.98%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</si>
  <si>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</si>
  <si>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</si>
  <si>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</si>
  <si>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</si>
  <si>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</si>
  <si>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</si>
  <si>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</si>
  <si>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</si>
  <si>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</si>
  <si>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</si>
  <si>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</si>
  <si>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</si>
  <si>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</si>
  <si>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</si>
  <si>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</si>
  <si>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Cash from Investing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</si>
  <si>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</si>
  <si>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</si>
  <si>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</si>
  <si>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</si>
  <si>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</si>
  <si>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</si>
  <si>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</si>
  <si>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</si>
  <si>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</si>
  <si>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</si>
  <si>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</si>
  <si>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</si>
  <si>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</si>
  <si>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</si>
  <si>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</si>
  <si>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</si>
  <si>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</si>
  <si>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</si>
  <si>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</si>
  <si>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</si>
  <si>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</si>
  <si>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</si>
  <si>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</si>
  <si>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</si>
  <si>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</si>
  <si>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</si>
  <si>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</si>
  <si>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</si>
  <si>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Total Current Liabilities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</si>
  <si>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</si>
  <si>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</si>
  <si>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</si>
  <si>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</si>
  <si>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</si>
  <si>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</si>
  <si>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</si>
  <si>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</si>
  <si>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</si>
  <si>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</si>
  <si>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</si>
  <si>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</si>
  <si>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</si>
  <si>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</si>
  <si>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</si>
  <si>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-14.7</t>
  </si>
  <si>
    <t>-37.17</t>
  </si>
  <si>
    <t>6.71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</si>
  <si>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</si>
  <si>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</si>
  <si>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</si>
  <si>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</si>
  <si>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</si>
  <si>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</si>
  <si>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</si>
  <si>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</si>
  <si>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</si>
  <si>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</si>
  <si>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</si>
  <si>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</si>
  <si>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</si>
  <si>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</si>
  <si>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</si>
  <si>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</si>
  <si>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</si>
  <si>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</si>
  <si>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</si>
  <si>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In Process R&amp;D Expenses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</si>
  <si>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</si>
  <si>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</si>
  <si>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</si>
  <si>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</si>
  <si>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</si>
  <si>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</si>
  <si>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</si>
  <si>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</si>
  <si>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</si>
  <si>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-60.87</t>
  </si>
  <si>
    <t>-41.59</t>
  </si>
  <si>
    <t>-5.43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</si>
  <si>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</si>
  <si>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</si>
  <si>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</si>
  <si>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</si>
  <si>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</si>
  <si>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</si>
  <si>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-38.04</t>
  </si>
  <si>
    <t>-25.35</t>
  </si>
  <si>
    <t>-2.21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</si>
  <si>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</si>
  <si>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</si>
  <si>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</si>
  <si>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</si>
  <si>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</si>
  <si>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</si>
  <si>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</si>
  <si>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</si>
  <si>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</si>
  <si>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</si>
  <si>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</si>
  <si>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</si>
  <si>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</si>
  <si>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</si>
  <si>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</si>
  <si>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-20.01</t>
  </si>
  <si>
    <t>-33.93</t>
  </si>
  <si>
    <t>Return on Total Capital</t>
  </si>
  <si>
    <t>-21.98</t>
  </si>
  <si>
    <t>-37.89</t>
  </si>
  <si>
    <t>Return On Equity %</t>
  </si>
  <si>
    <t>-33.71</t>
  </si>
  <si>
    <t>-80.34</t>
  </si>
  <si>
    <t>Return on Common Equity</t>
  </si>
  <si>
    <t>89.39</t>
  </si>
  <si>
    <t>-137.91</t>
  </si>
  <si>
    <t>Short Term Liquidity</t>
  </si>
  <si>
    <t>Current Ratio</t>
  </si>
  <si>
    <t>8.71</t>
  </si>
  <si>
    <t>19.88</t>
  </si>
  <si>
    <t>8.65</t>
  </si>
  <si>
    <t>Quick Ratio</t>
  </si>
  <si>
    <t>19.81</t>
  </si>
  <si>
    <t>8.53</t>
  </si>
  <si>
    <t>Operating Cash Flow to Current Liabilities</t>
  </si>
  <si>
    <t>-0.42</t>
  </si>
  <si>
    <t>-3.87</t>
  </si>
  <si>
    <t>-1.99</t>
  </si>
  <si>
    <t>Long Term Solvency</t>
  </si>
  <si>
    <t>Total Debt/Equity</t>
  </si>
  <si>
    <t>0.22</t>
  </si>
  <si>
    <t>Total Debt / Total Capital</t>
  </si>
  <si>
    <t>0.21</t>
  </si>
  <si>
    <t>LT Debt/Equity</t>
  </si>
  <si>
    <t>0.18</t>
  </si>
  <si>
    <t>Long-Term Debt / Total Capital</t>
  </si>
  <si>
    <t>Total Liabilities / Total Assets</t>
  </si>
  <si>
    <t>11.48</t>
  </si>
  <si>
    <t>8.19</t>
  </si>
  <si>
    <t>11.63</t>
  </si>
  <si>
    <t>Total Debt / EBITDA</t>
  </si>
  <si>
    <t>Net Debt / EBITDA</t>
  </si>
  <si>
    <t>2.5</t>
  </si>
  <si>
    <t>Total Debt / (EBITDA - Capex)</t>
  </si>
  <si>
    <t>Net Debt / (EBITDA - Capex)</t>
  </si>
  <si>
    <t>2.48</t>
  </si>
  <si>
    <t>Growth Over Prior Year</t>
  </si>
  <si>
    <t>EBITA, 1 Yr. Growth %</t>
  </si>
  <si>
    <t>61.7</t>
  </si>
  <si>
    <t>316.9</t>
  </si>
  <si>
    <t>EBIT, 1 Yr. Growth %</t>
  </si>
  <si>
    <t>Earnings From Cont. Operations, 1 Yr. Growth %</t>
  </si>
  <si>
    <t>54.81</t>
  </si>
  <si>
    <t>489.21</t>
  </si>
  <si>
    <t>Net Income, 1 Yr. Growth %</t>
  </si>
  <si>
    <t>Normalized Net Income, 1 Yr. Growth %</t>
  </si>
  <si>
    <t>50.99</t>
  </si>
  <si>
    <t>282.86</t>
  </si>
  <si>
    <t>Diluted EPS Before Extra, 1 Yr. Growth %</t>
  </si>
  <si>
    <t>-31.68</t>
  </si>
  <si>
    <t>-86.94</t>
  </si>
  <si>
    <t>Total Assets, 1 Yr. Growth %</t>
  </si>
  <si>
    <t>212.72</t>
  </si>
  <si>
    <t>132.15</t>
  </si>
  <si>
    <t>Tangible Book Value, 1 Yr. Growth %</t>
  </si>
  <si>
    <t>144.58</t>
  </si>
  <si>
    <t>-738.08</t>
  </si>
  <si>
    <t>Common Equity, 1 Yr. Growth %</t>
  </si>
  <si>
    <t>Cash From Operations, 1 Yr. Growth %</t>
  </si>
  <si>
    <t>175.85</t>
  </si>
  <si>
    <t>Levered Free Cash Flow, 1 Yr. Growth %</t>
  </si>
  <si>
    <t>147.06</t>
  </si>
  <si>
    <t>Unlevered Free Cash Flow, 1 Yr. Growth %</t>
  </si>
  <si>
    <t>Compound Annual Growth Rate Over Two Years</t>
  </si>
  <si>
    <t>EBITA, 2 Yr. CAGR %</t>
  </si>
  <si>
    <t>162.69</t>
  </si>
  <si>
    <t>EBIT, 2 Yr. CAGR %</t>
  </si>
  <si>
    <t>Earnings From Cont. Operations, 2 Yr. CAGR %</t>
  </si>
  <si>
    <t>202.02</t>
  </si>
  <si>
    <t>Net Income, 2 Yr. CAGR %</t>
  </si>
  <si>
    <t>Normalized Net Income, 2 Yr. CAGR %</t>
  </si>
  <si>
    <t>143.46</t>
  </si>
  <si>
    <t>Diluted EPS Before Extra, 2 Yr. CAGR %</t>
  </si>
  <si>
    <t>-70.12</t>
  </si>
  <si>
    <t>Total Assets, 2 Yr. CAGR %</t>
  </si>
  <si>
    <t>169.44</t>
  </si>
  <si>
    <t>Tangible Book Value, 2 Yr. CAGR %</t>
  </si>
  <si>
    <t>295.05</t>
  </si>
  <si>
    <t>Common Equity, 2 Yr. CAGR %</t>
  </si>
  <si>
    <t>Cash From Operations, 2 Yr. CAGR %</t>
  </si>
  <si>
    <t>483.82</t>
  </si>
  <si>
    <t>2023</t>
  </si>
  <si>
    <t>2024</t>
  </si>
  <si>
    <t>2025</t>
  </si>
  <si>
    <t>2026</t>
  </si>
  <si>
    <t>Capitalization
                                    1</t>
  </si>
  <si>
    <t>726.2</t>
  </si>
  <si>
    <t>215.7</t>
  </si>
  <si>
    <t>-</t>
  </si>
  <si>
    <t>Change</t>
  </si>
  <si>
    <t>-70.3%</t>
  </si>
  <si>
    <t>0%</t>
  </si>
  <si>
    <t>Enterprise Value (EV)
                                    1</t>
  </si>
  <si>
    <t>508.1</t>
  </si>
  <si>
    <t>-283.9</t>
  </si>
  <si>
    <t>-288</t>
  </si>
  <si>
    <t>-335.2</t>
  </si>
  <si>
    <t>-155.88%</t>
  </si>
  <si>
    <t>1.47%</t>
  </si>
  <si>
    <t>16.36%</t>
  </si>
  <si>
    <t>P/E ratio</t>
  </si>
  <si>
    <t>-1.37x</t>
  </si>
  <si>
    <t>-0.86x</t>
  </si>
  <si>
    <t>-1.01x</t>
  </si>
  <si>
    <t>-1.03x</t>
  </si>
  <si>
    <t>PBR</t>
  </si>
  <si>
    <t>1.11x</t>
  </si>
  <si>
    <t>0.5x</t>
  </si>
  <si>
    <t>0.58x</t>
  </si>
  <si>
    <t>0.63x</t>
  </si>
  <si>
    <t>PEG</t>
  </si>
  <si>
    <t>0x</t>
  </si>
  <si>
    <t>0.1x</t>
  </si>
  <si>
    <t>0.55x</t>
  </si>
  <si>
    <t>Capitalization / Revenue</t>
  </si>
  <si>
    <t>EV / Revenue</t>
  </si>
  <si>
    <t>EV / EBITDA</t>
  </si>
  <si>
    <t>-1.2x</t>
  </si>
  <si>
    <t>0.89x</t>
  </si>
  <si>
    <t>1.36x</t>
  </si>
  <si>
    <t>1.65x</t>
  </si>
  <si>
    <t>EV / EBIT</t>
  </si>
  <si>
    <t>0.92x</t>
  </si>
  <si>
    <t>1.27x</t>
  </si>
  <si>
    <t>1.46x</t>
  </si>
  <si>
    <t>EV / FCF</t>
  </si>
  <si>
    <t>-2.95x</t>
  </si>
  <si>
    <t>1.55x</t>
  </si>
  <si>
    <t>1.54x</t>
  </si>
  <si>
    <t>1.75x</t>
  </si>
  <si>
    <t>FCF Yield</t>
  </si>
  <si>
    <t>-33.9%</t>
  </si>
  <si>
    <t>64.6%</t>
  </si>
  <si>
    <t>64.9%</t>
  </si>
  <si>
    <t>57.3%</t>
  </si>
  <si>
    <t>Dividend per Share
                                    2</t>
  </si>
  <si>
    <t>Rate of return</t>
  </si>
  <si>
    <t>EPS
                                    2</t>
  </si>
  <si>
    <t>-2.507</t>
  </si>
  <si>
    <t>-2.135</t>
  </si>
  <si>
    <t>-2.095</t>
  </si>
  <si>
    <t>Distribution rate</t>
  </si>
  <si>
    <t>Net sales
                                    1</t>
  </si>
  <si>
    <t>EBITDA
                                    1</t>
  </si>
  <si>
    <t>-421.9</t>
  </si>
  <si>
    <t>-320.6</t>
  </si>
  <si>
    <t>-211</t>
  </si>
  <si>
    <t>-202.6</t>
  </si>
  <si>
    <t>EBIT
                                    1</t>
  </si>
  <si>
    <t>-422.1</t>
  </si>
  <si>
    <t>-309</t>
  </si>
  <si>
    <t>-227.4</t>
  </si>
  <si>
    <t>-229.1</t>
  </si>
  <si>
    <t>Net income
                                    1</t>
  </si>
  <si>
    <t>-381.6</t>
  </si>
  <si>
    <t>-247</t>
  </si>
  <si>
    <t>-208.2</t>
  </si>
  <si>
    <t>-224.4</t>
  </si>
  <si>
    <t>Net Debt
                                    1</t>
  </si>
  <si>
    <t>-218.1</t>
  </si>
  <si>
    <t>-499.6</t>
  </si>
  <si>
    <t>-503.7</t>
  </si>
  <si>
    <t>-550.9</t>
  </si>
  <si>
    <t>Reference price
                                    2</t>
  </si>
  <si>
    <t>7.460</t>
  </si>
  <si>
    <t>2.150</t>
  </si>
  <si>
    <t>Nbr of stocks (in thousands)</t>
  </si>
  <si>
    <t>97,339</t>
  </si>
  <si>
    <t>100,326</t>
  </si>
  <si>
    <t>Announcement Date</t>
  </si>
  <si>
    <t>3/28/24</t>
  </si>
  <si>
    <t>address1</t>
  </si>
  <si>
    <t>4149 Liberty Canyon Road</t>
  </si>
  <si>
    <t>city</t>
  </si>
  <si>
    <t>Agoura Hills</t>
  </si>
  <si>
    <t>state</t>
  </si>
  <si>
    <t>CA</t>
  </si>
  <si>
    <t>zip</t>
  </si>
  <si>
    <t>91301</t>
  </si>
  <si>
    <t>country</t>
  </si>
  <si>
    <t>phone</t>
  </si>
  <si>
    <t>805-730-0360</t>
  </si>
  <si>
    <t>website</t>
  </si>
  <si>
    <t>https://www.acelyrin.com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</si>
  <si>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</si>
  <si>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</si>
  <si>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</si>
  <si>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</si>
  <si>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</si>
  <si>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</si>
  <si>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</si>
  <si>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</si>
  <si>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</si>
  <si>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</si>
  <si>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</si>
  <si>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Acelyrin, Inc., a clinical biopharma company, focuses on identifying, acquiring, and accelerating the development and commercialization of transformative medicines. The company's lead product candidate is izokibep, a small protein therapeutic designed to inhibit IL-17A with high potency, which is in Phase 3 clinical trials for use in the treatment of Hidradenitis Suppurativa, Psoriatic Arthritis, and uveitis, as well as in Phase 2 clinical trials for use in the treatment of Axial Spondyloarthritis. It is also developing lonigutamab, a humanized immunoglobulin G1 (IgG1) monoclonal antibody which is in Phase 1 clinical trials for use in the treatment of thyroid eye disease. In addition, the company's develops SLRN-517, a fully human IgG1 monoclonal antibody targeting c-KIT, which is in preclinical stage for use in the treatment of chronic urticaria. Acelyrin, Inc. was incorporated in 2020 and is headquartered in Agoura Hills, California.</t>
  </si>
  <si>
    <t>fullTimeEmployees</t>
  </si>
  <si>
    <t>companyOfficers</t>
  </si>
  <si>
    <t>[{'maxAge': 1, 'name': 'Ms. Mina  Kim J.D.', 'age': 50, 'title': 'CEO &amp; Director', 'yearBorn': 1974, 'exercisedValue': 0, 'unexercisedValue': 0}, {'maxAge': 1, 'name': 'Mr. Tyler  Marciniak', 'title': 'Head of Investor Relations &amp; Communications', 'exercisedValue': 0, 'unexercisedValue': 0}, {'maxAge': 1, 'name': 'Mr. K. Amar Murugan J.D.', 'age': 49, 'title': 'Chief Legal Officer', 'yearBorn': 1975, 'exercisedValue': 0, 'unexercisedValue': 0}, {'maxAge': 1, 'name': 'Ms. Kelly  Chow', 'title': 'Chief People Officer', 'exercisedValue': 0, 'unexercisedValue': 0}, {'maxAge': 1, 'name': 'Ms. Suzy  Buckhalter CPA', 'title': 'Senior Director of Finance &amp; Accounting', 'exercisedValue': 0, 'unexercisedValue': 0}, {'maxAge': 1, 'name': 'Mr. Kenneth A. Lock', 'age': 50, 'title': 'Chief Commercial Officer', 'yearBorn': 1974, 'exercisedValue': 0, 'unexercisedValue': 0}, {'maxAge': 1, 'name': 'Dr. Shephard  Mpofu M.D.', 'title': 'Chief Medical Officer', 'exercisedValue': 0, 'unexercisedValue': 0}, {'maxAge': 1, 'name': 'Ms. Patricia A. Turney', 'age': 57, 'title': 'Chief Technical Operations Officer', 'yearBorn': 1967,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</si>
  <si>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</si>
  <si>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</si>
  <si>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</si>
  <si>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</si>
  <si>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</si>
  <si>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</si>
  <si>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</si>
  <si>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</si>
  <si>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</si>
  <si>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</si>
  <si>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</si>
  <si>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</si>
  <si>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</si>
  <si>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</si>
  <si>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</si>
  <si>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</si>
  <si>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</si>
  <si>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</si>
  <si>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</si>
  <si>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</si>
  <si>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</si>
  <si>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</si>
  <si>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</si>
  <si>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</si>
  <si>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</si>
  <si>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</si>
  <si>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</si>
  <si>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</si>
  <si>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</si>
  <si>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</si>
  <si>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</si>
  <si>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</si>
  <si>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</si>
  <si>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</si>
  <si>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</si>
  <si>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</si>
  <si>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</si>
  <si>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</si>
  <si>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</si>
  <si>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</si>
  <si>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</si>
  <si>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</si>
  <si>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</si>
  <si>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</si>
  <si>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</si>
  <si>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</si>
  <si>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</si>
  <si>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</si>
  <si>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</si>
  <si>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</si>
  <si>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</si>
  <si>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</si>
  <si>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</si>
  <si>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</si>
  <si>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</si>
  <si>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</si>
  <si>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</si>
  <si>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</si>
  <si>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</si>
  <si>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</si>
  <si>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</si>
  <si>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</si>
  <si>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</si>
  <si>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</si>
  <si>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ACELYRIN, INC.</t>
  </si>
  <si>
    <t>longName</t>
  </si>
  <si>
    <t>Acelyrin, Inc.</t>
  </si>
  <si>
    <t>firstTradeDateEpochUtc</t>
  </si>
  <si>
    <t>timeZoneFullName</t>
  </si>
  <si>
    <t>America/New_York</t>
  </si>
  <si>
    <t>timeZoneShortName</t>
  </si>
  <si>
    <t>EST</t>
  </si>
  <si>
    <t>uuid</t>
  </si>
  <si>
    <t>331b354b-7a4d-3b82-ac00-9819e1a01b9d</t>
  </si>
  <si>
    <t>messageBoardId</t>
  </si>
  <si>
    <t>finmb_698766339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</si>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</sst>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celyri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-106.1920063193408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2.08176448E8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5.292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-0.91683125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-41.0</v>
      </c>
      <c r="C2" s="1">
        <v>-64.0</v>
      </c>
      <c r="D2" s="1">
        <v>-382.0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0.0</v>
      </c>
      <c r="D3" s="1">
        <v>11.0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11.0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-24.0</v>
      </c>
      <c r="D5" s="1">
        <v>-10.0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25.0</v>
      </c>
      <c r="C6" s="1">
        <v>0.0</v>
      </c>
      <c r="D6" s="1">
        <v>133.0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23.0</v>
      </c>
      <c r="C7" s="1">
        <v>4.0</v>
      </c>
      <c r="D7" s="1">
        <v>47.0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-48.0</v>
      </c>
      <c r="D8" s="1">
        <v>-10.0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1.0</v>
      </c>
      <c r="C9" s="1">
        <v>3.0</v>
      </c>
      <c r="D9" s="1">
        <v>34.0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10.0</v>
      </c>
      <c r="C10" s="1">
        <v>-3.0</v>
      </c>
      <c r="D10" s="1">
        <v>17.0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-4.0</v>
      </c>
      <c r="C11" s="1">
        <v>-61.0</v>
      </c>
      <c r="D11" s="1">
        <v>-170.0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-2.0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-8.0</v>
      </c>
      <c r="D13" s="1">
        <v>10.0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-25.0</v>
      </c>
      <c r="C14" s="1">
        <v>0.0</v>
      </c>
      <c r="D14" s="1">
        <v>-10.0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-47.0</v>
      </c>
      <c r="D15" s="1">
        <v>-445.0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-25.0</v>
      </c>
      <c r="C16" s="1">
        <v>-47.0</v>
      </c>
      <c r="D16" s="1">
        <v>-448.0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1.0</v>
      </c>
      <c r="C17" s="1">
        <v>0.0</v>
      </c>
      <c r="D17" s="1">
        <v>577.0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-8.0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125.0</v>
      </c>
      <c r="C19" s="1">
        <v>264.0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10.0</v>
      </c>
      <c r="D20" s="1">
        <v>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125.0</v>
      </c>
      <c r="C21" s="1">
        <v>274.0</v>
      </c>
      <c r="D21" s="1">
        <v>568.0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94.0</v>
      </c>
      <c r="C22" s="1">
        <v>165.0</v>
      </c>
      <c r="D22" s="1">
        <v>-49.0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-35.0</v>
      </c>
      <c r="D24" s="1">
        <v>-89.0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-35.0</v>
      </c>
      <c r="D25" s="1">
        <v>-89.0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-2.0</v>
      </c>
      <c r="D26" s="1">
        <v>-55.0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</v>
      </c>
      <c r="B3" s="1">
        <v>102.0</v>
      </c>
      <c r="C3" s="1">
        <v>267.0</v>
      </c>
      <c r="D3" s="1">
        <v>218.0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</v>
      </c>
      <c r="B4" s="1">
        <v>0.0</v>
      </c>
      <c r="C4" s="1">
        <v>47.0</v>
      </c>
      <c r="D4" s="1">
        <v>503.0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</v>
      </c>
      <c r="B5" s="1">
        <v>102.0</v>
      </c>
      <c r="C5" s="1">
        <v>315.0</v>
      </c>
      <c r="D5" s="1">
        <v>721.0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</v>
      </c>
      <c r="B6" s="1">
        <v>0.0</v>
      </c>
      <c r="C6" s="1">
        <v>38.0</v>
      </c>
      <c r="D6" s="1">
        <v>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</v>
      </c>
      <c r="B7" s="1">
        <v>0.0</v>
      </c>
      <c r="C7" s="1">
        <v>38.0</v>
      </c>
      <c r="D7" s="1">
        <v>4.0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</v>
      </c>
      <c r="B8" s="1">
        <v>6.0</v>
      </c>
      <c r="C8" s="1">
        <v>1.0</v>
      </c>
      <c r="D8" s="1">
        <v>10.0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</v>
      </c>
      <c r="B9" s="1">
        <v>102.0</v>
      </c>
      <c r="C9" s="1">
        <v>316.0</v>
      </c>
      <c r="D9" s="1">
        <v>737.0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</v>
      </c>
      <c r="B10" s="1">
        <v>0.0</v>
      </c>
      <c r="C10" s="1">
        <v>0.0</v>
      </c>
      <c r="D10" s="1">
        <v>3.0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</v>
      </c>
      <c r="B11" s="1">
        <v>0.0</v>
      </c>
      <c r="C11" s="1">
        <v>0.0</v>
      </c>
      <c r="D11" s="1">
        <v>-11.0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</v>
      </c>
      <c r="B12" s="1">
        <v>0.0</v>
      </c>
      <c r="C12" s="1">
        <v>0.0</v>
      </c>
      <c r="D12" s="1">
        <v>3.0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</v>
      </c>
      <c r="B13" s="1">
        <v>0.0</v>
      </c>
      <c r="C13" s="1">
        <v>1.0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</v>
      </c>
      <c r="B14" s="1">
        <v>0.0</v>
      </c>
      <c r="C14" s="1">
        <v>1.0</v>
      </c>
      <c r="D14" s="1">
        <v>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64</v>
      </c>
      <c r="B15" s="1">
        <v>102.0</v>
      </c>
      <c r="C15" s="1">
        <v>320.0</v>
      </c>
      <c r="D15" s="1">
        <v>743.0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65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</v>
      </c>
      <c r="B17" s="1">
        <v>1.0</v>
      </c>
      <c r="C17" s="1">
        <v>5.0</v>
      </c>
      <c r="D17" s="1">
        <v>41.0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</v>
      </c>
      <c r="B18" s="1">
        <v>10.0</v>
      </c>
      <c r="C18" s="1">
        <v>9.0</v>
      </c>
      <c r="D18" s="1">
        <v>43.0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</v>
      </c>
      <c r="B19" s="1">
        <v>0.0</v>
      </c>
      <c r="C19" s="1">
        <v>0.0</v>
      </c>
      <c r="D19" s="1">
        <v>22.0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</v>
      </c>
      <c r="B20" s="1">
        <v>11.0</v>
      </c>
      <c r="C20" s="1">
        <v>15.0</v>
      </c>
      <c r="D20" s="1">
        <v>85.0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</v>
      </c>
      <c r="B21" s="1">
        <v>0.0</v>
      </c>
      <c r="C21" s="1">
        <v>0.0</v>
      </c>
      <c r="D21" s="1">
        <v>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</v>
      </c>
      <c r="B22" s="1">
        <v>0.0</v>
      </c>
      <c r="C22" s="1">
        <v>10.0</v>
      </c>
      <c r="D22" s="1">
        <v>0.0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</v>
      </c>
      <c r="B23" s="1">
        <v>11.0</v>
      </c>
      <c r="C23" s="1">
        <v>26.0</v>
      </c>
      <c r="D23" s="1">
        <v>86.0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</v>
      </c>
      <c r="B24" s="1">
        <v>133.0</v>
      </c>
      <c r="C24" s="1">
        <v>397.0</v>
      </c>
      <c r="D24" s="1">
        <v>0.0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</v>
      </c>
      <c r="B25" s="1">
        <v>133.0</v>
      </c>
      <c r="C25" s="1">
        <v>397.0</v>
      </c>
      <c r="D25" s="1">
        <v>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</v>
      </c>
      <c r="B26" s="1">
        <v>0.0</v>
      </c>
      <c r="C26" s="1">
        <v>0.0</v>
      </c>
      <c r="D26" s="1">
        <v>0.0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76</v>
      </c>
      <c r="B27" s="1">
        <v>25.0</v>
      </c>
      <c r="C27" s="1">
        <v>4.0</v>
      </c>
      <c r="D27" s="1">
        <v>1140.0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77</v>
      </c>
      <c r="B28" s="1">
        <v>-42.0</v>
      </c>
      <c r="C28" s="1">
        <v>-107.0</v>
      </c>
      <c r="D28" s="1">
        <v>-489.0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78</v>
      </c>
      <c r="B29" s="1">
        <v>0.0</v>
      </c>
      <c r="C29" s="1">
        <v>-8.0</v>
      </c>
      <c r="D29" s="1">
        <v>16.0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79</v>
      </c>
      <c r="B30" s="1">
        <v>-42.0</v>
      </c>
      <c r="C30" s="1">
        <v>-103.0</v>
      </c>
      <c r="D30" s="1">
        <v>656.0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80</v>
      </c>
      <c r="B31" s="1">
        <v>90.0</v>
      </c>
      <c r="C31" s="1">
        <v>294.0</v>
      </c>
      <c r="D31" s="1">
        <v>656.0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81</v>
      </c>
      <c r="B32" s="1">
        <v>102.0</v>
      </c>
      <c r="C32" s="1">
        <v>320.0</v>
      </c>
      <c r="D32" s="1">
        <v>743.0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82</v>
      </c>
      <c r="B34" s="1">
        <v>2.0</v>
      </c>
      <c r="C34" s="1">
        <v>2.0</v>
      </c>
      <c r="D34" s="1">
        <v>98.0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83</v>
      </c>
      <c r="B35" s="1">
        <v>2.0</v>
      </c>
      <c r="C35" s="1">
        <v>2.0</v>
      </c>
      <c r="D35" s="1">
        <v>97.0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84</v>
      </c>
      <c r="B36" s="1" t="s">
        <v>85</v>
      </c>
      <c r="C36" s="1" t="s">
        <v>86</v>
      </c>
      <c r="D36" s="1" t="s">
        <v>87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88</v>
      </c>
      <c r="B37" s="1">
        <v>-42.0</v>
      </c>
      <c r="C37" s="1">
        <v>-103.0</v>
      </c>
      <c r="D37" s="1">
        <v>656.0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89</v>
      </c>
      <c r="B38" s="1" t="s">
        <v>85</v>
      </c>
      <c r="C38" s="1" t="s">
        <v>86</v>
      </c>
      <c r="D38" s="1" t="s">
        <v>87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 t="s">
        <v>91</v>
      </c>
      <c r="C39" s="1" t="s">
        <v>91</v>
      </c>
      <c r="D39" s="1">
        <v>1.0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-102.0</v>
      </c>
      <c r="C40" s="1">
        <v>-315.0</v>
      </c>
      <c r="D40" s="1">
        <v>-720.0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>
        <v>0.0</v>
      </c>
      <c r="C41" s="1">
        <v>0.0</v>
      </c>
      <c r="D41" s="1">
        <v>3.0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3.0</v>
      </c>
      <c r="C42" s="1">
        <v>3.0</v>
      </c>
      <c r="D42" s="1">
        <v>3.0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0.0</v>
      </c>
      <c r="C43" s="1">
        <v>0.0</v>
      </c>
      <c r="D43" s="1">
        <v>71.0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0.0</v>
      </c>
      <c r="C44" s="1">
        <v>47.0</v>
      </c>
      <c r="D44" s="1">
        <v>135.0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97</v>
      </c>
      <c r="B2" s="1">
        <v>3.0</v>
      </c>
      <c r="C2" s="1">
        <v>11.0</v>
      </c>
      <c r="D2" s="1">
        <v>63.0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98</v>
      </c>
      <c r="B3" s="1">
        <v>38.0</v>
      </c>
      <c r="C3" s="1">
        <v>55.0</v>
      </c>
      <c r="D3" s="1">
        <v>225.0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99</v>
      </c>
      <c r="B4" s="1">
        <v>41.0</v>
      </c>
      <c r="C4" s="1">
        <v>67.0</v>
      </c>
      <c r="D4" s="1">
        <v>288.0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100</v>
      </c>
      <c r="B5" s="1">
        <v>-41.0</v>
      </c>
      <c r="C5" s="1">
        <v>-67.0</v>
      </c>
      <c r="D5" s="1">
        <v>-288.0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101</v>
      </c>
      <c r="B6" s="1">
        <v>0.0</v>
      </c>
      <c r="C6" s="1">
        <v>4.0</v>
      </c>
      <c r="D6" s="1">
        <v>30.0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102</v>
      </c>
      <c r="B7" s="1">
        <v>0.0</v>
      </c>
      <c r="C7" s="1">
        <v>4.0</v>
      </c>
      <c r="D7" s="1">
        <v>30.0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103</v>
      </c>
      <c r="B8" s="1">
        <v>0.0</v>
      </c>
      <c r="C8" s="1">
        <v>0.0</v>
      </c>
      <c r="D8" s="1">
        <v>-40.0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104</v>
      </c>
      <c r="B9" s="1">
        <v>-4.0</v>
      </c>
      <c r="C9" s="1">
        <v>35.0</v>
      </c>
      <c r="D9" s="1">
        <v>10.0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105</v>
      </c>
      <c r="B10" s="1">
        <v>-41.0</v>
      </c>
      <c r="C10" s="1">
        <v>-63.0</v>
      </c>
      <c r="D10" s="1">
        <v>-248.0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106</v>
      </c>
      <c r="B11" s="1">
        <v>0.0</v>
      </c>
      <c r="C11" s="1">
        <v>-1.0</v>
      </c>
      <c r="D11" s="1">
        <v>-10.0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107</v>
      </c>
      <c r="B12" s="1">
        <v>0.0</v>
      </c>
      <c r="C12" s="1">
        <v>0.0</v>
      </c>
      <c r="D12" s="1">
        <v>-123.0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108</v>
      </c>
      <c r="B13" s="1">
        <v>0.0</v>
      </c>
      <c r="C13" s="1">
        <v>0.0</v>
      </c>
      <c r="D13" s="1">
        <v>-60.0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109</v>
      </c>
      <c r="B14" s="1">
        <v>-41.0</v>
      </c>
      <c r="C14" s="1">
        <v>-64.0</v>
      </c>
      <c r="D14" s="1">
        <v>-382.0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110</v>
      </c>
      <c r="B15" s="1">
        <v>-41.0</v>
      </c>
      <c r="C15" s="1">
        <v>-64.0</v>
      </c>
      <c r="D15" s="1">
        <v>-382.0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111</v>
      </c>
      <c r="B16" s="1">
        <v>-41.0</v>
      </c>
      <c r="C16" s="1">
        <v>-64.0</v>
      </c>
      <c r="D16" s="1">
        <v>-382.0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112</v>
      </c>
      <c r="B17" s="1">
        <v>-41.0</v>
      </c>
      <c r="C17" s="1">
        <v>-64.0</v>
      </c>
      <c r="D17" s="1">
        <v>-382.0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113</v>
      </c>
      <c r="B18" s="1">
        <v>-41.0</v>
      </c>
      <c r="C18" s="1">
        <v>-64.0</v>
      </c>
      <c r="D18" s="1">
        <v>-382.0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114</v>
      </c>
      <c r="B19" s="1">
        <v>-41.0</v>
      </c>
      <c r="C19" s="1">
        <v>-64.0</v>
      </c>
      <c r="D19" s="1">
        <v>-382.0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116</v>
      </c>
      <c r="B21" s="1" t="s">
        <v>117</v>
      </c>
      <c r="C21" s="1" t="s">
        <v>118</v>
      </c>
      <c r="D21" s="1" t="s">
        <v>119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120</v>
      </c>
      <c r="B22" s="1" t="s">
        <v>117</v>
      </c>
      <c r="C22" s="1" t="s">
        <v>118</v>
      </c>
      <c r="D22" s="1" t="s">
        <v>119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121</v>
      </c>
      <c r="B23" s="1">
        <v>68.0</v>
      </c>
      <c r="C23" s="1">
        <v>1.0</v>
      </c>
      <c r="D23" s="1">
        <v>70.0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122</v>
      </c>
      <c r="B24" s="1" t="s">
        <v>117</v>
      </c>
      <c r="C24" s="1" t="s">
        <v>118</v>
      </c>
      <c r="D24" s="1" t="s">
        <v>119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123</v>
      </c>
      <c r="B25" s="1" t="s">
        <v>117</v>
      </c>
      <c r="C25" s="1" t="s">
        <v>118</v>
      </c>
      <c r="D25" s="1" t="s">
        <v>119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124</v>
      </c>
      <c r="B26" s="1">
        <v>68.0</v>
      </c>
      <c r="C26" s="1">
        <v>1.0</v>
      </c>
      <c r="D26" s="1">
        <v>70.0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125</v>
      </c>
      <c r="B27" s="1" t="s">
        <v>126</v>
      </c>
      <c r="C27" s="1" t="s">
        <v>127</v>
      </c>
      <c r="D27" s="1" t="s">
        <v>128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129</v>
      </c>
      <c r="B28" s="1" t="s">
        <v>126</v>
      </c>
      <c r="C28" s="1" t="s">
        <v>127</v>
      </c>
      <c r="D28" s="1" t="s">
        <v>128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130</v>
      </c>
      <c r="B30" s="1">
        <v>0.0</v>
      </c>
      <c r="C30" s="1">
        <v>0.0</v>
      </c>
      <c r="D30" s="1">
        <v>-288.0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131</v>
      </c>
      <c r="B31" s="1">
        <v>-41.0</v>
      </c>
      <c r="C31" s="1">
        <v>-67.0</v>
      </c>
      <c r="D31" s="1">
        <v>-288.0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132</v>
      </c>
      <c r="B32" s="1">
        <v>-41.0</v>
      </c>
      <c r="C32" s="1">
        <v>-67.0</v>
      </c>
      <c r="D32" s="1">
        <v>-288.0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133</v>
      </c>
      <c r="B33" s="1">
        <v>0.0</v>
      </c>
      <c r="C33" s="1">
        <v>0.0</v>
      </c>
      <c r="D33" s="1">
        <v>-288.0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134</v>
      </c>
      <c r="B34" s="1">
        <v>-26.0</v>
      </c>
      <c r="C34" s="1">
        <v>-39.0</v>
      </c>
      <c r="D34" s="1">
        <v>-155.0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135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136</v>
      </c>
      <c r="B36" s="1">
        <v>3.0</v>
      </c>
      <c r="C36" s="1">
        <v>11.0</v>
      </c>
      <c r="D36" s="1">
        <v>63.0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137</v>
      </c>
      <c r="B37" s="1">
        <v>38.0</v>
      </c>
      <c r="C37" s="1">
        <v>55.0</v>
      </c>
      <c r="D37" s="1">
        <v>356.0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138</v>
      </c>
      <c r="B38" s="1">
        <v>0.0</v>
      </c>
      <c r="C38" s="1">
        <v>0.0</v>
      </c>
      <c r="D38" s="1">
        <v>40.0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139</v>
      </c>
      <c r="B39" s="1">
        <v>21.0</v>
      </c>
      <c r="C39" s="1">
        <v>1.0</v>
      </c>
      <c r="D39" s="1">
        <v>12.0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140</v>
      </c>
      <c r="B40" s="1">
        <v>1.0</v>
      </c>
      <c r="C40" s="1">
        <v>2.0</v>
      </c>
      <c r="D40" s="1">
        <v>34.0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141</v>
      </c>
      <c r="B41" s="1">
        <v>23.0</v>
      </c>
      <c r="C41" s="1">
        <v>4.0</v>
      </c>
      <c r="D41" s="1">
        <v>47.0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143</v>
      </c>
      <c r="B3" s="1">
        <v>0.0</v>
      </c>
      <c r="C3" s="1" t="s">
        <v>144</v>
      </c>
      <c r="D3" s="1" t="s">
        <v>145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146</v>
      </c>
      <c r="B4" s="1">
        <v>0.0</v>
      </c>
      <c r="C4" s="1" t="s">
        <v>147</v>
      </c>
      <c r="D4" s="1" t="s">
        <v>148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149</v>
      </c>
      <c r="B5" s="1">
        <v>0.0</v>
      </c>
      <c r="C5" s="1" t="s">
        <v>150</v>
      </c>
      <c r="D5" s="1" t="s">
        <v>151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152</v>
      </c>
      <c r="B6" s="1">
        <v>0.0</v>
      </c>
      <c r="C6" s="1" t="s">
        <v>153</v>
      </c>
      <c r="D6" s="1" t="s">
        <v>154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156</v>
      </c>
      <c r="B8" s="1" t="s">
        <v>157</v>
      </c>
      <c r="C8" s="1" t="s">
        <v>158</v>
      </c>
      <c r="D8" s="1" t="s">
        <v>159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160</v>
      </c>
      <c r="B9" s="1" t="s">
        <v>157</v>
      </c>
      <c r="C9" s="1" t="s">
        <v>161</v>
      </c>
      <c r="D9" s="1" t="s">
        <v>162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163</v>
      </c>
      <c r="B10" s="1" t="s">
        <v>164</v>
      </c>
      <c r="C10" s="1" t="s">
        <v>165</v>
      </c>
      <c r="D10" s="1" t="s">
        <v>166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168</v>
      </c>
      <c r="B12" s="1">
        <v>0.0</v>
      </c>
      <c r="C12" s="1">
        <v>0.0</v>
      </c>
      <c r="D12" s="1" t="s">
        <v>169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170</v>
      </c>
      <c r="B13" s="1">
        <v>0.0</v>
      </c>
      <c r="C13" s="1">
        <v>0.0</v>
      </c>
      <c r="D13" s="1" t="s">
        <v>171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172</v>
      </c>
      <c r="B14" s="1">
        <v>0.0</v>
      </c>
      <c r="C14" s="1">
        <v>0.0</v>
      </c>
      <c r="D14" s="1" t="s">
        <v>173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174</v>
      </c>
      <c r="B15" s="1">
        <v>0.0</v>
      </c>
      <c r="C15" s="1">
        <v>0.0</v>
      </c>
      <c r="D15" s="1" t="s">
        <v>173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175</v>
      </c>
      <c r="B16" s="1" t="s">
        <v>176</v>
      </c>
      <c r="C16" s="1" t="s">
        <v>177</v>
      </c>
      <c r="D16" s="1" t="s">
        <v>178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179</v>
      </c>
      <c r="B17" s="1">
        <v>0.0</v>
      </c>
      <c r="C17" s="1">
        <v>0.0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180</v>
      </c>
      <c r="B18" s="1">
        <v>0.0</v>
      </c>
      <c r="C18" s="1">
        <v>0.0</v>
      </c>
      <c r="D18" s="1" t="s">
        <v>181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182</v>
      </c>
      <c r="B19" s="1">
        <v>0.0</v>
      </c>
      <c r="C19" s="1">
        <v>0.0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183</v>
      </c>
      <c r="B20" s="1">
        <v>0.0</v>
      </c>
      <c r="C20" s="1">
        <v>0.0</v>
      </c>
      <c r="D20" s="1" t="s">
        <v>184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186</v>
      </c>
      <c r="B22" s="1">
        <v>0.0</v>
      </c>
      <c r="C22" s="1" t="s">
        <v>187</v>
      </c>
      <c r="D22" s="1" t="s">
        <v>188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189</v>
      </c>
      <c r="B23" s="1">
        <v>0.0</v>
      </c>
      <c r="C23" s="1" t="s">
        <v>187</v>
      </c>
      <c r="D23" s="1" t="s">
        <v>188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190</v>
      </c>
      <c r="B24" s="1">
        <v>0.0</v>
      </c>
      <c r="C24" s="1" t="s">
        <v>191</v>
      </c>
      <c r="D24" s="1" t="s">
        <v>192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193</v>
      </c>
      <c r="B25" s="1">
        <v>0.0</v>
      </c>
      <c r="C25" s="1" t="s">
        <v>191</v>
      </c>
      <c r="D25" s="1" t="s">
        <v>192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194</v>
      </c>
      <c r="B26" s="1">
        <v>0.0</v>
      </c>
      <c r="C26" s="1" t="s">
        <v>195</v>
      </c>
      <c r="D26" s="1" t="s">
        <v>196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197</v>
      </c>
      <c r="B27" s="1">
        <v>0.0</v>
      </c>
      <c r="C27" s="1" t="s">
        <v>198</v>
      </c>
      <c r="D27" s="1" t="s">
        <v>199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200</v>
      </c>
      <c r="B28" s="1">
        <v>0.0</v>
      </c>
      <c r="C28" s="1" t="s">
        <v>201</v>
      </c>
      <c r="D28" s="1" t="s">
        <v>202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203</v>
      </c>
      <c r="B29" s="1">
        <v>0.0</v>
      </c>
      <c r="C29" s="1" t="s">
        <v>204</v>
      </c>
      <c r="D29" s="1" t="s">
        <v>205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206</v>
      </c>
      <c r="B30" s="1">
        <v>0.0</v>
      </c>
      <c r="C30" s="1" t="s">
        <v>204</v>
      </c>
      <c r="D30" s="1" t="s">
        <v>205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207</v>
      </c>
      <c r="B31" s="1">
        <v>0.0</v>
      </c>
      <c r="C31" s="1">
        <v>0.0</v>
      </c>
      <c r="D31" s="1" t="s">
        <v>208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209</v>
      </c>
      <c r="B32" s="1">
        <v>0.0</v>
      </c>
      <c r="C32" s="1">
        <v>0.0</v>
      </c>
      <c r="D32" s="1" t="s">
        <v>210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211</v>
      </c>
      <c r="B33" s="1">
        <v>0.0</v>
      </c>
      <c r="C33" s="1">
        <v>0.0</v>
      </c>
      <c r="D33" s="1" t="s">
        <v>210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212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213</v>
      </c>
      <c r="B35" s="1">
        <v>0.0</v>
      </c>
      <c r="C35" s="1">
        <v>0.0</v>
      </c>
      <c r="D35" s="1" t="s">
        <v>214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215</v>
      </c>
      <c r="B36" s="1">
        <v>0.0</v>
      </c>
      <c r="C36" s="1">
        <v>0.0</v>
      </c>
      <c r="D36" s="1" t="s">
        <v>214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216</v>
      </c>
      <c r="B37" s="1">
        <v>0.0</v>
      </c>
      <c r="C37" s="1">
        <v>0.0</v>
      </c>
      <c r="D37" s="1" t="s">
        <v>217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218</v>
      </c>
      <c r="B38" s="1">
        <v>0.0</v>
      </c>
      <c r="C38" s="1">
        <v>0.0</v>
      </c>
      <c r="D38" s="1" t="s">
        <v>217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219</v>
      </c>
      <c r="B39" s="1">
        <v>0.0</v>
      </c>
      <c r="C39" s="1">
        <v>0.0</v>
      </c>
      <c r="D39" s="1" t="s">
        <v>220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221</v>
      </c>
      <c r="B40" s="1">
        <v>0.0</v>
      </c>
      <c r="C40" s="1">
        <v>0.0</v>
      </c>
      <c r="D40" s="1" t="s">
        <v>222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223</v>
      </c>
      <c r="B41" s="1">
        <v>0.0</v>
      </c>
      <c r="C41" s="1">
        <v>0.0</v>
      </c>
      <c r="D41" s="1" t="s">
        <v>224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225</v>
      </c>
      <c r="B42" s="1">
        <v>0.0</v>
      </c>
      <c r="C42" s="1">
        <v>0.0</v>
      </c>
      <c r="D42" s="1" t="s">
        <v>226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227</v>
      </c>
      <c r="B43" s="1">
        <v>0.0</v>
      </c>
      <c r="C43" s="1">
        <v>0.0</v>
      </c>
      <c r="D43" s="1" t="s">
        <v>226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228</v>
      </c>
      <c r="B44" s="1">
        <v>0.0</v>
      </c>
      <c r="C44" s="1">
        <v>0.0</v>
      </c>
      <c r="D44" s="1" t="s">
        <v>229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230</v>
      </c>
      <c r="C1" s="1" t="s">
        <v>231</v>
      </c>
      <c r="D1" s="1" t="s">
        <v>232</v>
      </c>
      <c r="E1" s="1" t="s">
        <v>233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234</v>
      </c>
      <c r="B2" s="1" t="s">
        <v>235</v>
      </c>
      <c r="C2" s="1" t="s">
        <v>236</v>
      </c>
      <c r="D2" s="1" t="s">
        <v>236</v>
      </c>
      <c r="E2" s="1" t="s">
        <v>237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238</v>
      </c>
      <c r="B3" s="1" t="s">
        <v>237</v>
      </c>
      <c r="C3" s="1" t="s">
        <v>239</v>
      </c>
      <c r="D3" s="1" t="s">
        <v>240</v>
      </c>
      <c r="E3" s="1" t="s">
        <v>237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241</v>
      </c>
      <c r="B4" s="1" t="s">
        <v>242</v>
      </c>
      <c r="C4" s="1" t="s">
        <v>243</v>
      </c>
      <c r="D4" s="1" t="s">
        <v>244</v>
      </c>
      <c r="E4" s="1" t="s">
        <v>245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238</v>
      </c>
      <c r="B5" s="1" t="s">
        <v>237</v>
      </c>
      <c r="C5" s="1" t="s">
        <v>246</v>
      </c>
      <c r="D5" s="1" t="s">
        <v>247</v>
      </c>
      <c r="E5" s="1" t="s">
        <v>248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249</v>
      </c>
      <c r="B6" s="1" t="s">
        <v>250</v>
      </c>
      <c r="C6" s="1" t="s">
        <v>251</v>
      </c>
      <c r="D6" s="1" t="s">
        <v>252</v>
      </c>
      <c r="E6" s="1" t="s">
        <v>253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254</v>
      </c>
      <c r="B7" s="1" t="s">
        <v>255</v>
      </c>
      <c r="C7" s="1" t="s">
        <v>256</v>
      </c>
      <c r="D7" s="1" t="s">
        <v>257</v>
      </c>
      <c r="E7" s="1" t="s">
        <v>258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259</v>
      </c>
      <c r="B8" s="1" t="s">
        <v>260</v>
      </c>
      <c r="C8" s="1" t="s">
        <v>260</v>
      </c>
      <c r="D8" s="1" t="s">
        <v>261</v>
      </c>
      <c r="E8" s="1" t="s">
        <v>262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263</v>
      </c>
      <c r="B9" s="1" t="s">
        <v>237</v>
      </c>
      <c r="C9" s="1" t="s">
        <v>237</v>
      </c>
      <c r="D9" s="1" t="s">
        <v>237</v>
      </c>
      <c r="E9" s="1" t="s">
        <v>237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264</v>
      </c>
      <c r="B10" s="1" t="s">
        <v>237</v>
      </c>
      <c r="C10" s="1" t="s">
        <v>237</v>
      </c>
      <c r="D10" s="1" t="s">
        <v>237</v>
      </c>
      <c r="E10" s="1" t="s">
        <v>237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265</v>
      </c>
      <c r="B11" s="1" t="s">
        <v>266</v>
      </c>
      <c r="C11" s="1" t="s">
        <v>267</v>
      </c>
      <c r="D11" s="1" t="s">
        <v>268</v>
      </c>
      <c r="E11" s="1" t="s">
        <v>269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270</v>
      </c>
      <c r="B12" s="1" t="s">
        <v>266</v>
      </c>
      <c r="C12" s="1" t="s">
        <v>271</v>
      </c>
      <c r="D12" s="1" t="s">
        <v>272</v>
      </c>
      <c r="E12" s="1" t="s">
        <v>273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274</v>
      </c>
      <c r="B13" s="1" t="s">
        <v>275</v>
      </c>
      <c r="C13" s="1" t="s">
        <v>276</v>
      </c>
      <c r="D13" s="1" t="s">
        <v>277</v>
      </c>
      <c r="E13" s="1" t="s">
        <v>278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279</v>
      </c>
      <c r="B14" s="1" t="s">
        <v>280</v>
      </c>
      <c r="C14" s="1" t="s">
        <v>281</v>
      </c>
      <c r="D14" s="1" t="s">
        <v>282</v>
      </c>
      <c r="E14" s="1" t="s">
        <v>283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284</v>
      </c>
      <c r="B15" s="1" t="s">
        <v>237</v>
      </c>
      <c r="C15" s="1" t="s">
        <v>237</v>
      </c>
      <c r="D15" s="1" t="s">
        <v>237</v>
      </c>
      <c r="E15" s="1" t="s">
        <v>237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285</v>
      </c>
      <c r="B16" s="1" t="s">
        <v>237</v>
      </c>
      <c r="C16" s="1" t="s">
        <v>237</v>
      </c>
      <c r="D16" s="1" t="s">
        <v>237</v>
      </c>
      <c r="E16" s="1" t="s">
        <v>237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286</v>
      </c>
      <c r="B17" s="1" t="s">
        <v>119</v>
      </c>
      <c r="C17" s="1" t="s">
        <v>287</v>
      </c>
      <c r="D17" s="1" t="s">
        <v>288</v>
      </c>
      <c r="E17" s="1" t="s">
        <v>289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290</v>
      </c>
      <c r="B18" s="1" t="s">
        <v>237</v>
      </c>
      <c r="C18" s="1" t="s">
        <v>237</v>
      </c>
      <c r="D18" s="1" t="s">
        <v>237</v>
      </c>
      <c r="E18" s="1" t="s">
        <v>237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291</v>
      </c>
      <c r="B19" s="1" t="s">
        <v>237</v>
      </c>
      <c r="C19" s="1" t="s">
        <v>237</v>
      </c>
      <c r="D19" s="1" t="s">
        <v>237</v>
      </c>
      <c r="E19" s="1" t="s">
        <v>237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292</v>
      </c>
      <c r="B20" s="1" t="s">
        <v>293</v>
      </c>
      <c r="C20" s="1" t="s">
        <v>294</v>
      </c>
      <c r="D20" s="1" t="s">
        <v>295</v>
      </c>
      <c r="E20" s="1" t="s">
        <v>296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297</v>
      </c>
      <c r="B21" s="1" t="s">
        <v>298</v>
      </c>
      <c r="C21" s="1" t="s">
        <v>299</v>
      </c>
      <c r="D21" s="1" t="s">
        <v>300</v>
      </c>
      <c r="E21" s="1" t="s">
        <v>301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302</v>
      </c>
      <c r="B22" s="1" t="s">
        <v>303</v>
      </c>
      <c r="C22" s="1" t="s">
        <v>304</v>
      </c>
      <c r="D22" s="1" t="s">
        <v>305</v>
      </c>
      <c r="E22" s="1" t="s">
        <v>306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307</v>
      </c>
      <c r="B23" s="1" t="s">
        <v>308</v>
      </c>
      <c r="C23" s="1" t="s">
        <v>309</v>
      </c>
      <c r="D23" s="1" t="s">
        <v>310</v>
      </c>
      <c r="E23" s="1" t="s">
        <v>311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312</v>
      </c>
      <c r="B24" s="1" t="s">
        <v>313</v>
      </c>
      <c r="C24" s="1" t="s">
        <v>314</v>
      </c>
      <c r="D24" s="1" t="s">
        <v>314</v>
      </c>
      <c r="E24" s="1" t="s">
        <v>314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315</v>
      </c>
      <c r="B25" s="1" t="s">
        <v>316</v>
      </c>
      <c r="C25" s="1" t="s">
        <v>317</v>
      </c>
      <c r="D25" s="1" t="s">
        <v>317</v>
      </c>
      <c r="E25" s="1" t="s">
        <v>237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318</v>
      </c>
      <c r="B26" s="1" t="s">
        <v>319</v>
      </c>
      <c r="C26" s="1" t="s">
        <v>237</v>
      </c>
      <c r="D26" s="1" t="s">
        <v>237</v>
      </c>
      <c r="E26" s="1" t="s">
        <v>237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320</v>
      </c>
      <c r="B2" s="1" t="s">
        <v>321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322</v>
      </c>
      <c r="B3" s="1" t="s">
        <v>323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324</v>
      </c>
      <c r="B4" s="1" t="s">
        <v>325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326</v>
      </c>
      <c r="B5" s="1" t="s">
        <v>327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328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329</v>
      </c>
      <c r="B7" s="1" t="s">
        <v>330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331</v>
      </c>
      <c r="B8" s="4" t="s">
        <v>332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333</v>
      </c>
      <c r="B9" s="1" t="s">
        <v>334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335</v>
      </c>
      <c r="B10" s="1" t="s">
        <v>336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337</v>
      </c>
      <c r="B11" s="1" t="s">
        <v>334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338</v>
      </c>
      <c r="B12" s="1" t="s">
        <v>339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340</v>
      </c>
      <c r="B13" s="1" t="s">
        <v>341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342</v>
      </c>
      <c r="B14" s="1" t="s">
        <v>339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343</v>
      </c>
      <c r="B15" s="1" t="s">
        <v>344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345</v>
      </c>
      <c r="B16" s="1">
        <v>135.0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346</v>
      </c>
      <c r="B17" s="1" t="s">
        <v>347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348</v>
      </c>
      <c r="B18" s="1">
        <v>9.0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349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350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351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352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353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354</v>
      </c>
      <c r="B24" s="1">
        <v>86400.0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355</v>
      </c>
      <c r="B25" s="1">
        <v>4.0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356</v>
      </c>
      <c r="B26" s="1">
        <v>2.15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357</v>
      </c>
      <c r="B27" s="1">
        <v>2.18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358</v>
      </c>
      <c r="B28" s="1">
        <v>2.02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359</v>
      </c>
      <c r="B29" s="1">
        <v>2.19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360</v>
      </c>
      <c r="B30" s="1">
        <v>2.15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361</v>
      </c>
      <c r="B31" s="1">
        <v>2.18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362</v>
      </c>
      <c r="B32" s="1">
        <v>2.02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363</v>
      </c>
      <c r="B33" s="1">
        <v>2.19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364</v>
      </c>
      <c r="B34" s="1">
        <v>-0.91683125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365</v>
      </c>
      <c r="B35" s="1">
        <v>292691.0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366</v>
      </c>
      <c r="B36" s="1">
        <v>292691.0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367</v>
      </c>
      <c r="B37" s="1">
        <v>935857.0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368</v>
      </c>
      <c r="B38" s="1">
        <v>2440420.0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369</v>
      </c>
      <c r="B39" s="1">
        <v>2440420.0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370</v>
      </c>
      <c r="B40" s="1">
        <v>2.03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371</v>
      </c>
      <c r="B41" s="1">
        <v>2.12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372</v>
      </c>
      <c r="B42" s="1">
        <v>100.0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373</v>
      </c>
      <c r="B43" s="1">
        <v>200.0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374</v>
      </c>
      <c r="B44" s="1">
        <v>2.08176448E8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375</v>
      </c>
      <c r="B45" s="1">
        <v>1.91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376</v>
      </c>
      <c r="B46" s="1">
        <v>8.885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377</v>
      </c>
      <c r="B47" s="1">
        <v>4.2154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378</v>
      </c>
      <c r="B48" s="1">
        <v>4.841075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379</v>
      </c>
      <c r="B49" s="1" t="s">
        <v>380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381</v>
      </c>
      <c r="B50" s="1">
        <v>-3.41168224E8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382</v>
      </c>
      <c r="B51" s="1">
        <v>6.4322149E7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383</v>
      </c>
      <c r="B52" s="1">
        <v>1.00326E8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384</v>
      </c>
      <c r="B53" s="1">
        <v>6141478.0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385</v>
      </c>
      <c r="B54" s="1">
        <v>5718785.0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386</v>
      </c>
      <c r="B55" s="1">
        <v>1.7328384E9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387</v>
      </c>
      <c r="B56" s="1">
        <v>1.7356032E9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388</v>
      </c>
      <c r="B57" s="1">
        <v>0.0612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389</v>
      </c>
      <c r="B58" s="1">
        <v>0.08031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390</v>
      </c>
      <c r="B59" s="1">
        <v>0.99437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391</v>
      </c>
      <c r="B60" s="1">
        <v>7.76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392</v>
      </c>
      <c r="B61" s="1">
        <v>0.0698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393</v>
      </c>
      <c r="B62" s="1">
        <v>1.00326E8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394</v>
      </c>
      <c r="B63" s="1">
        <v>5.292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395</v>
      </c>
      <c r="B64" s="1">
        <v>0.39210132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396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397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398</v>
      </c>
      <c r="B67" s="1">
        <v>1.7276544E9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399</v>
      </c>
      <c r="B68" s="1">
        <v>-2.64404992E8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400</v>
      </c>
      <c r="B69" s="1">
        <v>-2.46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401</v>
      </c>
      <c r="B70" s="1">
        <v>-2.12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402</v>
      </c>
      <c r="B71" s="1">
        <v>0.915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403</v>
      </c>
      <c r="B72" s="1">
        <v>-0.6697389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404</v>
      </c>
      <c r="B73" s="1">
        <v>0.22455823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405</v>
      </c>
      <c r="B74" s="1" t="s">
        <v>406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407</v>
      </c>
      <c r="B75" s="1" t="s">
        <v>408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409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410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411</v>
      </c>
      <c r="B78" s="1" t="s">
        <v>412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413</v>
      </c>
      <c r="B79" s="1" t="s">
        <v>414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415</v>
      </c>
      <c r="B80" s="1">
        <v>1.683207E9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416</v>
      </c>
      <c r="B81" s="1" t="s">
        <v>417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418</v>
      </c>
      <c r="B82" s="1" t="s">
        <v>419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420</v>
      </c>
      <c r="B83" s="1" t="s">
        <v>421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422</v>
      </c>
      <c r="B84" s="1" t="s">
        <v>423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424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425</v>
      </c>
      <c r="B86" s="1">
        <v>2.075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426</v>
      </c>
      <c r="B87" s="1">
        <v>20.0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427</v>
      </c>
      <c r="B88" s="1">
        <v>3.0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428</v>
      </c>
      <c r="B89" s="1">
        <v>9.16667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429</v>
      </c>
      <c r="B90" s="1">
        <v>7.0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430</v>
      </c>
      <c r="B91" s="1">
        <v>2.0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431</v>
      </c>
      <c r="B92" s="1" t="s">
        <v>432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433</v>
      </c>
      <c r="B93" s="1">
        <v>6.0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434</v>
      </c>
      <c r="B94" s="1">
        <v>5.62372992E8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435</v>
      </c>
      <c r="B95" s="1">
        <v>5.633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436</v>
      </c>
      <c r="B96" s="1">
        <v>-3.73011008E8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437</v>
      </c>
      <c r="B97" s="1">
        <v>6558000.0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438</v>
      </c>
      <c r="B98" s="1">
        <v>6.737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439</v>
      </c>
      <c r="B99" s="1">
        <v>7.147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440</v>
      </c>
      <c r="B100" s="1">
        <v>1.241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441</v>
      </c>
      <c r="B101" s="1">
        <v>-0.32891998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442</v>
      </c>
      <c r="B102" s="1">
        <v>-0.41946998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443</v>
      </c>
      <c r="B103" s="1">
        <v>-2.29127008E8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444</v>
      </c>
      <c r="B104" s="1">
        <v>-2.55968992E8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445</v>
      </c>
      <c r="B105" s="1" t="s">
        <v>380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446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49</v>
      </c>
      <c r="B3" s="1">
        <v>0.0</v>
      </c>
      <c r="C3" s="1">
        <v>-35.0</v>
      </c>
      <c r="D3" s="1">
        <v>-89.0</v>
      </c>
      <c r="E3" s="1">
        <f>IF(D3*FORECAST(E2,B3:D3,B2:D2)&gt;0,FORECAST(E2,B3:D3,B2:D2),D3)*$X$1</f>
        <v>-130.3333333</v>
      </c>
      <c r="F3" s="1">
        <f>IF(E3*FORECAST(F2,B3:E3,B2:E2)&gt;0,FORECAST(F2,B3:E3,B2:E2),E3)*$X$1</f>
        <v>-174.8333333</v>
      </c>
      <c r="G3" s="1">
        <f>IF(F3*FORECAST(G2,B3:F3,B2:F2)&gt;0,FORECAST(G2,B3:F3,B2:F2),F3)*$X$1</f>
        <v>-219.3333333</v>
      </c>
      <c r="H3" s="1">
        <f>IF(G3*FORECAST(H2,B3:G3,B2:G2)&gt;0,FORECAST(H2,B3:G3,B2:G2),G3)*$X$1</f>
        <v>-263.8333333</v>
      </c>
      <c r="I3" s="1">
        <f>IF(H3*FORECAST(I2,B3:H3,B2:H2)&gt;0,FORECAST(I2,B3:H3,B2:H2),H3)*$X$1</f>
        <v>-308.3333333</v>
      </c>
      <c r="J3" s="1">
        <f>IF(I3*FORECAST(J2,B3:I3,B2:I2)&gt;0,FORECAST(J2,B3:I3,B2:I2),I3)*$X$1</f>
        <v>-352.8333333</v>
      </c>
      <c r="K3" s="1">
        <f>IF(J3*FORECAST(K2,B3:J3,B2:J2)&gt;0,FORECAST(K2,B3:J3,B2:J2),J3)*$X$1</f>
        <v>-397.3333333</v>
      </c>
      <c r="L3" s="5">
        <f>IF(K3*FORECAST(L2,B3:K3,B2:K2)&gt;0,FORECAST(L2,B3:K3,B2:K2),K3)*$X$1</f>
        <v>-441.8333333</v>
      </c>
      <c r="M3" s="5">
        <f>IF(L3*FORECAST(M2,B3:L3,B2:L2)&gt;0,FORECAST(M2,B3:L3,B2:L2),L3)*$X$1</f>
        <v>-486.3333333</v>
      </c>
      <c r="N3" s="5">
        <f>IF(M3*FORECAST(N2,B3:M3,B2:M2)&gt;0,FORECAST(N2,B3:M3,B2:M2),M3)*$X$1</f>
        <v>-530.8333333</v>
      </c>
      <c r="O3" s="5">
        <f>IF(N3*FORECAST(O2,B3:N3,B2:N2)&gt;0,FORECAST(O2,B3:N3,B2:N2),N3)*$X$1</f>
        <v>-575.3333333</v>
      </c>
      <c r="P3" s="5">
        <f>IF(O3*FORECAST(P2,B3:O3,B2:O2)&gt;0,FORECAST(P2,B3:O3,B2:O2),O3)*$X$1</f>
        <v>-619.8333333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90</v>
      </c>
      <c r="B4" s="1">
        <v>-102.0</v>
      </c>
      <c r="C4" s="1">
        <v>-315.0</v>
      </c>
      <c r="D4" s="1">
        <v>-720.0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447</v>
      </c>
      <c r="B5" s="1">
        <v>68.0</v>
      </c>
      <c r="C5" s="1">
        <v>1.0</v>
      </c>
      <c r="D5" s="1">
        <v>70.0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448</v>
      </c>
      <c r="L7" s="1">
        <f>IF(P3*FORECAST(P2,B3:P3,B2:P2)&gt;0,FORECAST(P2,B3:P3,B2:P2),O3)*$X$1 * (1+0.02)/(0.0874-0.02)</f>
        <v>-9380.267062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449</v>
      </c>
      <c r="L8" s="6">
        <f t="array" ref="L8">NPV(0.0874,F3:P3)</f>
        <v>-2484.177497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450</v>
      </c>
      <c r="L9" s="6">
        <f t="array" ref="L9">NPV(0.0874,F16:P16)</f>
        <v>-3731.922256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451</v>
      </c>
      <c r="L10" s="6">
        <f>L8 + L9</f>
        <v>-6216.099753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92</v>
      </c>
      <c r="L11" s="1">
        <v>-720.0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452</v>
      </c>
      <c r="L12" s="6">
        <f>L10 - L11</f>
        <v>-5496.099753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453</v>
      </c>
      <c r="L13" s="1">
        <v>70.0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-78.51571075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(1+0.02)/(0.0874-0.02)</f>
        <v>-9380.267062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-41.0</v>
      </c>
      <c r="C3" s="1">
        <v>-64.0</v>
      </c>
      <c r="D3" s="1">
        <v>-382.0</v>
      </c>
      <c r="E3" s="1">
        <f>IF(D3*FORECAST(E2,B3:D3,B2:D2)&gt;0,FORECAST(E2,B3:D3,B2:D2),D3)*$X$1</f>
        <v>-503.3333333</v>
      </c>
      <c r="F3" s="1">
        <f>IF(E3*FORECAST(F2,B3:E3,B2:E2)&gt;0,FORECAST(F2,B3:E3,B2:E2),E3)*$X$1</f>
        <v>-673.8333333</v>
      </c>
      <c r="G3" s="1">
        <f>IF(F3*FORECAST(G2,B3:F3,B2:F2)&gt;0,FORECAST(G2,B3:F3,B2:F2),F3)*$X$1</f>
        <v>-844.3333333</v>
      </c>
      <c r="H3" s="1">
        <f>IF(G3*FORECAST(H2,B3:G3,B2:G2)&gt;0,FORECAST(H2,B3:G3,B2:G2),G3)*$X$1</f>
        <v>-1014.833333</v>
      </c>
      <c r="I3" s="1">
        <f>IF(H3*FORECAST(I2,B3:H3,B2:H2)&gt;0,FORECAST(I2,B3:H3,B2:H2),H3)*$X$1</f>
        <v>-1185.333333</v>
      </c>
      <c r="J3" s="1">
        <f>IF(I3*FORECAST(J2,B3:I3,B2:I2)&gt;0,FORECAST(J2,B3:I3,B2:I2),I3)*$X$1</f>
        <v>-1355.833333</v>
      </c>
      <c r="K3" s="1">
        <f>IF(J3*FORECAST(K2,B3:J3,B2:J2)&gt;0,FORECAST(K2,B3:J3,B2:J2),J3)*$X$1</f>
        <v>-1526.333333</v>
      </c>
      <c r="L3" s="5">
        <f>IF(K3*FORECAST(L2,B3:K3,B2:K2)&gt;0,FORECAST(L2,B3:K3,B2:K2),K3)*$X$1</f>
        <v>-1696.833333</v>
      </c>
      <c r="M3" s="5">
        <f>IF(L3*FORECAST(M2,B3:L3,B2:L2)&gt;0,FORECAST(M2,B3:L3,B2:L2),L3)*$X$1</f>
        <v>-1867.333333</v>
      </c>
      <c r="N3" s="5">
        <f>IF(M3*FORECAST(N2,B3:M3,B2:M2)&gt;0,FORECAST(N2,B3:M3,B2:M2),M3)*$X$1</f>
        <v>-2037.833333</v>
      </c>
      <c r="O3" s="5">
        <f>IF(N3*FORECAST(O2,B3:N3,B2:N2)&gt;0,FORECAST(O2,B3:N3,B2:N2),N3)*$X$1</f>
        <v>-2208.333333</v>
      </c>
      <c r="P3" s="5">
        <f>IF(O3*FORECAST(P2,B3:O3,B2:O2)&gt;0,FORECAST(P2,B3:O3,B2:O2),O3)*$X$1</f>
        <v>-2378.833333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90</v>
      </c>
      <c r="B4" s="1">
        <v>-102.0</v>
      </c>
      <c r="C4" s="1">
        <v>-315.0</v>
      </c>
      <c r="D4" s="1">
        <v>-720.0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447</v>
      </c>
      <c r="B5" s="1">
        <v>68.0</v>
      </c>
      <c r="C5" s="1">
        <v>1.0</v>
      </c>
      <c r="D5" s="1">
        <v>70.0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448</v>
      </c>
      <c r="L7" s="1">
        <f>IF(P3*FORECAST(P2,B3:P3,B2:P2)&gt;0,FORECAST(P2,B3:P3,B2:P2),O3)*$X$1 * (1+0.02)/(0.0874-0.02)</f>
        <v>-36000.14837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449</v>
      </c>
      <c r="L8" s="6">
        <f t="array" ref="L8">NPV(0.0874,F3:P3)</f>
        <v>-9545.354588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450</v>
      </c>
      <c r="L9" s="6">
        <f t="array" ref="L9">NPV(0.0874,F16:P16)</f>
        <v>-14322.5938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451</v>
      </c>
      <c r="L10" s="6">
        <f>L8 + L9</f>
        <v>-23867.94839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92</v>
      </c>
      <c r="L11" s="1">
        <v>-720.0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452</v>
      </c>
      <c r="L12" s="6">
        <f>L10 - L11</f>
        <v>-23147.94839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453</v>
      </c>
      <c r="L13" s="1">
        <v>70.0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-330.684977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(1+0.02)/(0.0874-0.02)</f>
        <v>-36000.14837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