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<sst xmlns="http://schemas.openxmlformats.org/spreadsheetml/2006/main" count="962" uniqueCount="815">
  <si>
    <t>ticker</t>
  </si>
  <si>
    <t>SLDP</t>
  </si>
  <si>
    <t>nombre</t>
  </si>
  <si>
    <t>SOLID POWER INC</t>
  </si>
  <si>
    <t>empresa</t>
  </si>
  <si>
    <t>Auto, Truck &amp; Motorcycle Parts</t>
  </si>
  <si>
    <t>Open</t>
  </si>
  <si>
    <t>Target Price</t>
  </si>
  <si>
    <t>Upside</t>
  </si>
  <si>
    <t>-1529.83%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</si>
  <si>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</si>
  <si>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</si>
  <si>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</si>
  <si>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</si>
  <si>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</si>
  <si>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</si>
  <si>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</si>
  <si>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</si>
  <si>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-500.00%</t>
  </si>
  <si>
    <t>Total Assets Growth</t>
  </si>
  <si>
    <t>42.86%</t>
  </si>
  <si>
    <t>Net Property, Plant and Equipment Growth</t>
  </si>
  <si>
    <t>12.50%</t>
  </si>
  <si>
    <t>EBITDA Growth</t>
  </si>
  <si>
    <t>186.07%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</si>
  <si>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</si>
  <si>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</si>
  <si>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</si>
  <si>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</si>
  <si>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</si>
  <si>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</si>
  <si>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</si>
  <si>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</si>
  <si>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</si>
  <si>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</si>
  <si>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</si>
  <si>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</si>
  <si>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</si>
  <si>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</si>
  <si>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</si>
  <si>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</si>
  <si>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</si>
  <si>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</si>
  <si>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</si>
  <si>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</si>
  <si>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</si>
  <si>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</si>
  <si>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</si>
  <si>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</si>
  <si>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</si>
  <si>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</si>
  <si>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</si>
  <si>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</si>
  <si>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</si>
  <si>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</si>
  <si>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</si>
  <si>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</si>
  <si>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</si>
  <si>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</si>
  <si>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</si>
  <si>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</si>
  <si>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</si>
  <si>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</si>
  <si>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</si>
  <si>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</si>
  <si>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</si>
  <si>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</si>
  <si>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</si>
  <si>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</si>
  <si>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</si>
  <si>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</si>
  <si>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</si>
  <si>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</si>
  <si>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</si>
  <si>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</si>
  <si>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</si>
  <si>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</si>
  <si>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</si>
  <si>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</si>
  <si>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</si>
  <si>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</si>
  <si>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</si>
  <si>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</si>
  <si>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</si>
  <si>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</si>
  <si>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</si>
  <si>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</si>
  <si>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</si>
  <si>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</si>
  <si>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</si>
  <si>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</si>
  <si>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</si>
  <si>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</si>
  <si>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</si>
  <si>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</si>
  <si>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</si>
  <si>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</si>
  <si>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</si>
  <si>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</si>
  <si>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</si>
  <si>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</si>
  <si>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-2.25</t>
  </si>
  <si>
    <t>-13.93</t>
  </si>
  <si>
    <t>3.33</t>
  </si>
  <si>
    <t>3.16</t>
  </si>
  <si>
    <t>2.81</t>
  </si>
  <si>
    <t>Tangible Book Value</t>
  </si>
  <si>
    <t>Tangible Book Value Per Share</t>
  </si>
  <si>
    <t>-2.28</t>
  </si>
  <si>
    <t>-13.97</t>
  </si>
  <si>
    <t>3.15</t>
  </si>
  <si>
    <t>2.8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</si>
  <si>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</si>
  <si>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</si>
  <si>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</si>
  <si>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</si>
  <si>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</si>
  <si>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</si>
  <si>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</si>
  <si>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</si>
  <si>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</si>
  <si>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</si>
  <si>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</si>
  <si>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</si>
  <si>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</si>
  <si>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</si>
  <si>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</si>
  <si>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</si>
  <si>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</si>
  <si>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</si>
  <si>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</si>
  <si>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</si>
  <si>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</si>
  <si>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</si>
  <si>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</si>
  <si>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</si>
  <si>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</si>
  <si>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</si>
  <si>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</si>
  <si>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</si>
  <si>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</si>
  <si>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</si>
  <si>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-1.71</t>
  </si>
  <si>
    <t>-12.85</t>
  </si>
  <si>
    <t>0.13</t>
  </si>
  <si>
    <t>-0.05</t>
  </si>
  <si>
    <t>-0.37</t>
  </si>
  <si>
    <t>Basic EPS - Continuing Operations</t>
  </si>
  <si>
    <t>Basic Weighted Average Shares Outstanding</t>
  </si>
  <si>
    <t>Net EPS - Diluted</t>
  </si>
  <si>
    <t>0.11</t>
  </si>
  <si>
    <t>Diluted EPS - Continuing Operations</t>
  </si>
  <si>
    <t>Diluted Weighted Average Shares Outstanding</t>
  </si>
  <si>
    <t>Normalized Basic EPS</t>
  </si>
  <si>
    <t>-0.79</t>
  </si>
  <si>
    <t>-1.25</t>
  </si>
  <si>
    <t>0.12</t>
  </si>
  <si>
    <t>-0.04</t>
  </si>
  <si>
    <t>-0.23</t>
  </si>
  <si>
    <t>Normalized Diluted EPS</t>
  </si>
  <si>
    <t>0.1</t>
  </si>
  <si>
    <t>EBITDA</t>
  </si>
  <si>
    <t>EBITA</t>
  </si>
  <si>
    <t>EBIT</t>
  </si>
  <si>
    <t>EBITDAR</t>
  </si>
  <si>
    <t>Total Revenues (As Reported)</t>
  </si>
  <si>
    <t>Effective Tax Rate - (Ratio)</t>
  </si>
  <si>
    <t>-1.48</t>
  </si>
  <si>
    <t>-0.82</t>
  </si>
  <si>
    <t>-0.14</t>
  </si>
  <si>
    <t>2.32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</si>
  <si>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</si>
  <si>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</si>
  <si>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</si>
  <si>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</si>
  <si>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</si>
  <si>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</si>
  <si>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</si>
  <si>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</si>
  <si>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</si>
  <si>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</si>
  <si>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</si>
  <si>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</si>
  <si>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</si>
  <si>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</si>
  <si>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</si>
  <si>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</si>
  <si>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</si>
  <si>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</si>
  <si>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</si>
  <si>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-36.98</t>
  </si>
  <si>
    <t>-5.25</t>
  </si>
  <si>
    <t>-6.1</t>
  </si>
  <si>
    <t>-10.05</t>
  </si>
  <si>
    <t>Return on Total Capital</t>
  </si>
  <si>
    <t>-43.89</t>
  </si>
  <si>
    <t>-5.83</t>
  </si>
  <si>
    <t>-6.57</t>
  </si>
  <si>
    <t>-10.5</t>
  </si>
  <si>
    <t>Return On Equity %</t>
  </si>
  <si>
    <t>-171.41</t>
  </si>
  <si>
    <t>6.43</t>
  </si>
  <si>
    <t>-1.72</t>
  </si>
  <si>
    <t>-12.38</t>
  </si>
  <si>
    <t>Return on Common Equity</t>
  </si>
  <si>
    <t>155.48</t>
  </si>
  <si>
    <t>4.5</t>
  </si>
  <si>
    <t>Margin Analysis</t>
  </si>
  <si>
    <t>Gross Profit Margin %</t>
  </si>
  <si>
    <t>19.96</t>
  </si>
  <si>
    <t>20.57</t>
  </si>
  <si>
    <t>-13.31</t>
  </si>
  <si>
    <t>18.64</t>
  </si>
  <si>
    <t>-59.28</t>
  </si>
  <si>
    <t>SG&amp;A Margin</t>
  </si>
  <si>
    <t>67.84</t>
  </si>
  <si>
    <t>57.29</t>
  </si>
  <si>
    <t>334.92</t>
  </si>
  <si>
    <t>192.76</t>
  </si>
  <si>
    <t>146.75</t>
  </si>
  <si>
    <t>EBITDA Margin %</t>
  </si>
  <si>
    <t>-302.78</t>
  </si>
  <si>
    <t>-394.57</t>
  </si>
  <si>
    <t>-891.81</t>
  </si>
  <si>
    <t>-457.57</t>
  </si>
  <si>
    <t>-451.8</t>
  </si>
  <si>
    <t>EBITA Margin %</t>
  </si>
  <si>
    <t>-365.7</t>
  </si>
  <si>
    <t>-492.47</t>
  </si>
  <si>
    <t>-978.5</t>
  </si>
  <si>
    <t>-501.4</t>
  </si>
  <si>
    <t>-520.42</t>
  </si>
  <si>
    <t>EBIT Margin %</t>
  </si>
  <si>
    <t>-366.03</t>
  </si>
  <si>
    <t>-492.88</t>
  </si>
  <si>
    <t>-978.83</t>
  </si>
  <si>
    <t>-501.48</t>
  </si>
  <si>
    <t>-520.51</t>
  </si>
  <si>
    <t>Income From Continuing Operations Margin %</t>
  </si>
  <si>
    <t>-404.63</t>
  </si>
  <si>
    <t>-683.52</t>
  </si>
  <si>
    <t>667.11</t>
  </si>
  <si>
    <t>-81.05</t>
  </si>
  <si>
    <t>-376.5</t>
  </si>
  <si>
    <t>Net Income Margin %</t>
  </si>
  <si>
    <t>Net Avail. For Common Margin %</t>
  </si>
  <si>
    <t>-539.81</t>
  </si>
  <si>
    <t>466.67</t>
  </si>
  <si>
    <t>Normalized Net Income Margin</t>
  </si>
  <si>
    <t>-249.19</t>
  </si>
  <si>
    <t>-438.14</t>
  </si>
  <si>
    <t>416.37</t>
  </si>
  <si>
    <t>-51.86</t>
  </si>
  <si>
    <t>-235.31</t>
  </si>
  <si>
    <t>Levered Free Cash Flow Margin</t>
  </si>
  <si>
    <t>-280.28</t>
  </si>
  <si>
    <t>-798.88</t>
  </si>
  <si>
    <t>-436.74</t>
  </si>
  <si>
    <t>Unlevered Free Cash Flow Margin</t>
  </si>
  <si>
    <t>-269.55</t>
  </si>
  <si>
    <t>-789.8</t>
  </si>
  <si>
    <t>-586.78</t>
  </si>
  <si>
    <t>-436.44</t>
  </si>
  <si>
    <t>Asset Turnover</t>
  </si>
  <si>
    <t>0.01</t>
  </si>
  <si>
    <t>0.02</t>
  </si>
  <si>
    <t>0.03</t>
  </si>
  <si>
    <t>Fixed Assets Turnover</t>
  </si>
  <si>
    <t>0.23</t>
  </si>
  <si>
    <t>0.18</t>
  </si>
  <si>
    <t>0.21</t>
  </si>
  <si>
    <t>Receivables Turnover (Average Receivables)</t>
  </si>
  <si>
    <t>7.67</t>
  </si>
  <si>
    <t>4.9</t>
  </si>
  <si>
    <t>8.83</t>
  </si>
  <si>
    <t>10.26</t>
  </si>
  <si>
    <t>Short Term Liquidity</t>
  </si>
  <si>
    <t>Current Ratio</t>
  </si>
  <si>
    <t>6.62</t>
  </si>
  <si>
    <t>2.97</t>
  </si>
  <si>
    <t>71.05</t>
  </si>
  <si>
    <t>15.81</t>
  </si>
  <si>
    <t>11.53</t>
  </si>
  <si>
    <t>Quick Ratio</t>
  </si>
  <si>
    <t>6.48</t>
  </si>
  <si>
    <t>2.85</t>
  </si>
  <si>
    <t>70.54</t>
  </si>
  <si>
    <t>15.67</t>
  </si>
  <si>
    <t>11.18</t>
  </si>
  <si>
    <t>Operating Cash Flow to Current Liabilities</t>
  </si>
  <si>
    <t>-5.1</t>
  </si>
  <si>
    <t>-5.42</t>
  </si>
  <si>
    <t>-3.04</t>
  </si>
  <si>
    <t>-1.63</t>
  </si>
  <si>
    <t>-3.67</t>
  </si>
  <si>
    <t>Days Sales Outstanding (Average Receivables)</t>
  </si>
  <si>
    <t>47.74</t>
  </si>
  <si>
    <t>74.43</t>
  </si>
  <si>
    <t>41.32</t>
  </si>
  <si>
    <t>35.57</t>
  </si>
  <si>
    <t>Average Days Payable Outstanding</t>
  </si>
  <si>
    <t>50.22</t>
  </si>
  <si>
    <t>268.91</t>
  </si>
  <si>
    <t>273.9</t>
  </si>
  <si>
    <t>117.02</t>
  </si>
  <si>
    <t>Long Term Solvency</t>
  </si>
  <si>
    <t>Total Debt/Equity</t>
  </si>
  <si>
    <t>49.69</t>
  </si>
  <si>
    <t>163.65</t>
  </si>
  <si>
    <t>1.81</t>
  </si>
  <si>
    <t>1.9</t>
  </si>
  <si>
    <t>Total Debt / Total Capital</t>
  </si>
  <si>
    <t>33.2</t>
  </si>
  <si>
    <t>62.07</t>
  </si>
  <si>
    <t>1.78</t>
  </si>
  <si>
    <t>1.86</t>
  </si>
  <si>
    <t>LT Debt/Equity</t>
  </si>
  <si>
    <t>44.45</t>
  </si>
  <si>
    <t>131.75</t>
  </si>
  <si>
    <t>0</t>
  </si>
  <si>
    <t>1.66</t>
  </si>
  <si>
    <t>1.7</t>
  </si>
  <si>
    <t>Long-Term Debt / Total Capital</t>
  </si>
  <si>
    <t>29.7</t>
  </si>
  <si>
    <t>49.97</t>
  </si>
  <si>
    <t>1.63</t>
  </si>
  <si>
    <t>1.67</t>
  </si>
  <si>
    <t>Total Liabilities / Total Assets</t>
  </si>
  <si>
    <t>38.08</t>
  </si>
  <si>
    <t>72.75</t>
  </si>
  <si>
    <t>9.55</t>
  </si>
  <si>
    <t>6.57</t>
  </si>
  <si>
    <t>5.53</t>
  </si>
  <si>
    <t>EBIT / Interest Expense</t>
  </si>
  <si>
    <t>-140.32</t>
  </si>
  <si>
    <t>-28.69</t>
  </si>
  <si>
    <t>-67.38</t>
  </si>
  <si>
    <t>EBITDA / Interest Expense</t>
  </si>
  <si>
    <t>-116.07</t>
  </si>
  <si>
    <t>-22.97</t>
  </si>
  <si>
    <t>-61.39</t>
  </si>
  <si>
    <t>-922.6</t>
  </si>
  <si>
    <t>(EBITDA - Capex) / Interest Expense</t>
  </si>
  <si>
    <t>-168.04</t>
  </si>
  <si>
    <t>-25.79</t>
  </si>
  <si>
    <t>-93.41</t>
  </si>
  <si>
    <t>Total Debt / EBITDA</t>
  </si>
  <si>
    <t>-0.93</t>
  </si>
  <si>
    <t>-0.76</t>
  </si>
  <si>
    <t>-0.01</t>
  </si>
  <si>
    <t>-0.19</t>
  </si>
  <si>
    <t>-0.12</t>
  </si>
  <si>
    <t>Net Debt / EBITDA</t>
  </si>
  <si>
    <t>0.61</t>
  </si>
  <si>
    <t>-0.16</t>
  </si>
  <si>
    <t>24.36</t>
  </si>
  <si>
    <t>5.9</t>
  </si>
  <si>
    <t>2.15</t>
  </si>
  <si>
    <t>Total Debt / (EBITDA - Capex)</t>
  </si>
  <si>
    <t>-0.64</t>
  </si>
  <si>
    <t>-0.68</t>
  </si>
  <si>
    <t>-0.09</t>
  </si>
  <si>
    <t>Net Debt / (EBITDA - Capex)</t>
  </si>
  <si>
    <t>0.42</t>
  </si>
  <si>
    <t>-0.15</t>
  </si>
  <si>
    <t>16.01</t>
  </si>
  <si>
    <t>1.49</t>
  </si>
  <si>
    <t>Growth Over Prior Year</t>
  </si>
  <si>
    <t>Total Revenues, 1 Yr. Growth %</t>
  </si>
  <si>
    <t>-7.59</t>
  </si>
  <si>
    <t>28.96</t>
  </si>
  <si>
    <t>334.7</t>
  </si>
  <si>
    <t>47.68</t>
  </si>
  <si>
    <t>Gross Profit, 1 Yr. Growth %</t>
  </si>
  <si>
    <t>-4.77</t>
  </si>
  <si>
    <t>-183.37</t>
  </si>
  <si>
    <t>-708.59</t>
  </si>
  <si>
    <t>-569.78</t>
  </si>
  <si>
    <t>EBITDA, 1 Yr. Growth %</t>
  </si>
  <si>
    <t>20.43</t>
  </si>
  <si>
    <t>153.89</t>
  </si>
  <si>
    <t>123.03</t>
  </si>
  <si>
    <t>45.82</t>
  </si>
  <si>
    <t>EBITA, 1 Yr. Growth %</t>
  </si>
  <si>
    <t>24.44</t>
  </si>
  <si>
    <t>129.08</t>
  </si>
  <si>
    <t>122.75</t>
  </si>
  <si>
    <t>53.28</t>
  </si>
  <si>
    <t>EBIT, 1 Yr. Growth %</t>
  </si>
  <si>
    <t>128.98</t>
  </si>
  <si>
    <t>122.7</t>
  </si>
  <si>
    <t>Earnings From Cont. Operations, 1 Yr. Growth %</t>
  </si>
  <si>
    <t>56.11</t>
  </si>
  <si>
    <t>-225.86</t>
  </si>
  <si>
    <t>-152.81</t>
  </si>
  <si>
    <t>586.02</t>
  </si>
  <si>
    <t>Net Income, 1 Yr. Growth %</t>
  </si>
  <si>
    <t>Normalized Net Income, 1 Yr. Growth %</t>
  </si>
  <si>
    <t>62.48</t>
  </si>
  <si>
    <t>-222.55</t>
  </si>
  <si>
    <t>-154.14</t>
  </si>
  <si>
    <t>570.1</t>
  </si>
  <si>
    <t>Diluted EPS Before Extra, 1 Yr. Growth %</t>
  </si>
  <si>
    <t>651.46</t>
  </si>
  <si>
    <t>-152.38</t>
  </si>
  <si>
    <t>-149.81</t>
  </si>
  <si>
    <t>575.24</t>
  </si>
  <si>
    <t>Accounts Receivable, 1 Yr. Growth %</t>
  </si>
  <si>
    <t>1.6</t>
  </si>
  <si>
    <t>199.28</t>
  </si>
  <si>
    <t>121.95</t>
  </si>
  <si>
    <t>-15.6</t>
  </si>
  <si>
    <t>Net Property, Plant and Equip., 1 Yr. Growth %</t>
  </si>
  <si>
    <t>-10.37</t>
  </si>
  <si>
    <t>160.37</t>
  </si>
  <si>
    <t>313.95</t>
  </si>
  <si>
    <t>17.49</t>
  </si>
  <si>
    <t>Total Assets, 1 Yr. Growth %</t>
  </si>
  <si>
    <t>-31.81</t>
  </si>
  <si>
    <t>-3.76</t>
  </si>
  <si>
    <t>Tangible Book Value, 1 Yr. Growth %</t>
  </si>
  <si>
    <t>543.17</t>
  </si>
  <si>
    <t>-9.49</t>
  </si>
  <si>
    <t>Common Equity, 1 Yr. Growth %</t>
  </si>
  <si>
    <t>550.24</t>
  </si>
  <si>
    <t>-0.59</t>
  </si>
  <si>
    <t>-9.37</t>
  </si>
  <si>
    <t>Cash From Operations, 1 Yr. Growth %</t>
  </si>
  <si>
    <t>16.34</t>
  </si>
  <si>
    <t>154.53</t>
  </si>
  <si>
    <t>32.96</t>
  </si>
  <si>
    <t>72.25</t>
  </si>
  <si>
    <t>Capital Expenditures, 1 Yr. Growth %</t>
  </si>
  <si>
    <t>-66.95</t>
  </si>
  <si>
    <t>362.04</t>
  </si>
  <si>
    <t>-40.8</t>
  </si>
  <si>
    <t>Levered Free Cash Flow, 1 Yr. Growth %</t>
  </si>
  <si>
    <t>225.16</t>
  </si>
  <si>
    <t>219.41</t>
  </si>
  <si>
    <t>9.88</t>
  </si>
  <si>
    <t>Unlevered Free Cash Flow, 1 Yr. Growth %</t>
  </si>
  <si>
    <t>232.73</t>
  </si>
  <si>
    <t>222.96</t>
  </si>
  <si>
    <t>9.84</t>
  </si>
  <si>
    <t>Compound Annual Growth Rate Over Two Years</t>
  </si>
  <si>
    <t>Total Revenues, 2 Yr. CAGR %</t>
  </si>
  <si>
    <t>9.16</t>
  </si>
  <si>
    <t>136.77</t>
  </si>
  <si>
    <t>153.37</t>
  </si>
  <si>
    <t>Gross Profit, 2 Yr. CAGR %</t>
  </si>
  <si>
    <t>-10.86</t>
  </si>
  <si>
    <t>125.25</t>
  </si>
  <si>
    <t>434.7</t>
  </si>
  <si>
    <t>EBITDA, 2 Yr. CAGR %</t>
  </si>
  <si>
    <t>87.35</t>
  </si>
  <si>
    <t>137.96</t>
  </si>
  <si>
    <t>80.34</t>
  </si>
  <si>
    <t>EBITA, 2 Yr. CAGR %</t>
  </si>
  <si>
    <t>78.57</t>
  </si>
  <si>
    <t>125.89</t>
  </si>
  <si>
    <t>84.78</t>
  </si>
  <si>
    <t>EBIT, 2 Yr. CAGR %</t>
  </si>
  <si>
    <t>78.51</t>
  </si>
  <si>
    <t>125.82</t>
  </si>
  <si>
    <t>84.76</t>
  </si>
  <si>
    <t>Earnings From Cont. Operations, 2 Yr. CAGR %</t>
  </si>
  <si>
    <t>40.17</t>
  </si>
  <si>
    <t>-18.47</t>
  </si>
  <si>
    <t>90.34</t>
  </si>
  <si>
    <t>Net Income, 2 Yr. CAGR %</t>
  </si>
  <si>
    <t>Normalized Net Income, 2 Yr. CAGR %</t>
  </si>
  <si>
    <t>41.11</t>
  </si>
  <si>
    <t>-18.54</t>
  </si>
  <si>
    <t>90.48</t>
  </si>
  <si>
    <t>Diluted EPS Before Extra, 2 Yr. CAGR %</t>
  </si>
  <si>
    <t>-74.64</t>
  </si>
  <si>
    <t>-48.92</t>
  </si>
  <si>
    <t>83.4</t>
  </si>
  <si>
    <t>Accounts Receivable, 2 Yr. CAGR %</t>
  </si>
  <si>
    <t>74.53</t>
  </si>
  <si>
    <t>157.73</t>
  </si>
  <si>
    <t>36.87</t>
  </si>
  <si>
    <t>Net Property, Plant and Equip., 2 Yr. CAGR %</t>
  </si>
  <si>
    <t>52.77</t>
  </si>
  <si>
    <t>228.3</t>
  </si>
  <si>
    <t>120.54</t>
  </si>
  <si>
    <t>Total Assets, 2 Yr. CAGR %</t>
  </si>
  <si>
    <t>444.48</t>
  </si>
  <si>
    <t>546.85</t>
  </si>
  <si>
    <t>-7.13</t>
  </si>
  <si>
    <t>Tangible Book Value, 2 Yr. CAGR %</t>
  </si>
  <si>
    <t>483.11</t>
  </si>
  <si>
    <t>-5.18</t>
  </si>
  <si>
    <t>Common Equity, 2 Yr. CAGR %</t>
  </si>
  <si>
    <t>487.32</t>
  </si>
  <si>
    <t>-5.08</t>
  </si>
  <si>
    <t>Cash From Operations, 2 Yr. CAGR %</t>
  </si>
  <si>
    <t>72.09</t>
  </si>
  <si>
    <t>83.96</t>
  </si>
  <si>
    <t>51.33</t>
  </si>
  <si>
    <t>Capital Expenditures, 2 Yr. CAGR %</t>
  </si>
  <si>
    <t>102.22</t>
  </si>
  <si>
    <t>65.39</t>
  </si>
  <si>
    <t>Levered Free Cash Flow, 2 Yr. CAGR %</t>
  </si>
  <si>
    <t>222.27</t>
  </si>
  <si>
    <t>87.34</t>
  </si>
  <si>
    <t>Unlevered Free Cash Flow, 2 Yr. CAGR %</t>
  </si>
  <si>
    <t>227.81</t>
  </si>
  <si>
    <t>88.35</t>
  </si>
  <si>
    <t>Compound Annual Growth Rate Over Three Years</t>
  </si>
  <si>
    <t>Total Revenues, 3 Yr. CAGR %</t>
  </si>
  <si>
    <t>73.03</t>
  </si>
  <si>
    <t>102.3</t>
  </si>
  <si>
    <t>Gross Profit, 3 Yr. CAGR %</t>
  </si>
  <si>
    <t>69.11</t>
  </si>
  <si>
    <t>187.79</t>
  </si>
  <si>
    <t>EBITDA, 3 Yr. CAGR %</t>
  </si>
  <si>
    <t>98.56</t>
  </si>
  <si>
    <t>102.12</t>
  </si>
  <si>
    <t>EBITA, 3 Yr. CAGR %</t>
  </si>
  <si>
    <t>92.22</t>
  </si>
  <si>
    <t>98.5</t>
  </si>
  <si>
    <t>EBIT, 3 Yr. CAGR %</t>
  </si>
  <si>
    <t>92.17</t>
  </si>
  <si>
    <t>98.46</t>
  </si>
  <si>
    <t>Earnings From Cont. Operations, 3 Yr. CAGR %</t>
  </si>
  <si>
    <t>1.24</t>
  </si>
  <si>
    <t>65.83</t>
  </si>
  <si>
    <t>Net Income, 3 Yr. CAGR %</t>
  </si>
  <si>
    <t>Normalized Net Income, 3 Yr. CAGR %</t>
  </si>
  <si>
    <t>2.54</t>
  </si>
  <si>
    <t>64.43</t>
  </si>
  <si>
    <t>Diluted EPS Before Extra, 3 Yr. CAGR %</t>
  </si>
  <si>
    <t>-68.24</t>
  </si>
  <si>
    <t>20.78</t>
  </si>
  <si>
    <t>Accounts Receivable, 3 Yr. CAGR %</t>
  </si>
  <si>
    <t>89.09</t>
  </si>
  <si>
    <t>77.65</t>
  </si>
  <si>
    <t>Net Property, Plant and Equip., 3 Yr. CAGR %</t>
  </si>
  <si>
    <t>112.98</t>
  </si>
  <si>
    <t>133.09</t>
  </si>
  <si>
    <t>Total Assets, 3 Yr. CAGR %</t>
  </si>
  <si>
    <t>205.57</t>
  </si>
  <si>
    <t>234.72</t>
  </si>
  <si>
    <t>Tangible Book Value, 3 Yr. CAGR %</t>
  </si>
  <si>
    <t>223.23</t>
  </si>
  <si>
    <t>417.31</t>
  </si>
  <si>
    <t>Common Equity, 3 Yr. CAGR %</t>
  </si>
  <si>
    <t>224.88</t>
  </si>
  <si>
    <t>406.57</t>
  </si>
  <si>
    <t>Cash From Operations, 3 Yr. CAGR %</t>
  </si>
  <si>
    <t>57.91</t>
  </si>
  <si>
    <t>79.97</t>
  </si>
  <si>
    <t>Capital Expenditures, 3 Yr. CAGR %</t>
  </si>
  <si>
    <t>166.35</t>
  </si>
  <si>
    <t>223.44</t>
  </si>
  <si>
    <t>Levered Free Cash Flow, 3 Yr. CAGR %</t>
  </si>
  <si>
    <t>125.14</t>
  </si>
  <si>
    <t>Unlevered Free Cash Flow, 3 Yr. CAGR %</t>
  </si>
  <si>
    <t>127.69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</si>
  <si>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</si>
  <si>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</si>
  <si>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</si>
  <si>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</si>
  <si>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</si>
  <si>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</si>
  <si>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</si>
  <si>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1,464</t>
  </si>
  <si>
    <t>446.6</t>
  </si>
  <si>
    <t>258.7</t>
  </si>
  <si>
    <t>308.5</t>
  </si>
  <si>
    <t>-</t>
  </si>
  <si>
    <t>Change</t>
  </si>
  <si>
    <t>-69.51%</t>
  </si>
  <si>
    <t>-42.06%</t>
  </si>
  <si>
    <t>19.22%</t>
  </si>
  <si>
    <t>0%</t>
  </si>
  <si>
    <t>Enterprise Value (EV)</t>
  </si>
  <si>
    <t>-49.48</t>
  </si>
  <si>
    <t>-156.9</t>
  </si>
  <si>
    <t>-103.38%</t>
  </si>
  <si>
    <t>217.05%</t>
  </si>
  <si>
    <t>-296.63%</t>
  </si>
  <si>
    <t>P/E ratio</t>
  </si>
  <si>
    <t>-50.8x</t>
  </si>
  <si>
    <t>-3.92x</t>
  </si>
  <si>
    <t>-3.45x</t>
  </si>
  <si>
    <t>-3.56x</t>
  </si>
  <si>
    <t>-3.76x</t>
  </si>
  <si>
    <t>PBR</t>
  </si>
  <si>
    <t>PEG</t>
  </si>
  <si>
    <t>-0x</t>
  </si>
  <si>
    <t>-0.1x</t>
  </si>
  <si>
    <t>1.17x</t>
  </si>
  <si>
    <t>0.72x</t>
  </si>
  <si>
    <t>Capitalization / Revenue</t>
  </si>
  <si>
    <t>540x</t>
  </si>
  <si>
    <t>37.9x</t>
  </si>
  <si>
    <t>14.9x</t>
  </si>
  <si>
    <t>17.6x</t>
  </si>
  <si>
    <t>9.02x</t>
  </si>
  <si>
    <t>6.24x</t>
  </si>
  <si>
    <t>EV / Revenue</t>
  </si>
  <si>
    <t>0x</t>
  </si>
  <si>
    <t>EV / EBITDA</t>
  </si>
  <si>
    <t>-3.6x</t>
  </si>
  <si>
    <t>-4.07x</t>
  </si>
  <si>
    <t>-4.46x</t>
  </si>
  <si>
    <t>EV / EBIT</t>
  </si>
  <si>
    <t>-2.81x</t>
  </si>
  <si>
    <t>-3.05x</t>
  </si>
  <si>
    <t>-3.18x</t>
  </si>
  <si>
    <t>EV / FCF</t>
  </si>
  <si>
    <t>-2.86x</t>
  </si>
  <si>
    <t>-3.4x</t>
  </si>
  <si>
    <t>-3.88x</t>
  </si>
  <si>
    <t>FCF Yield</t>
  </si>
  <si>
    <t>-20.6%</t>
  </si>
  <si>
    <t>-35.9%</t>
  </si>
  <si>
    <t>-35%</t>
  </si>
  <si>
    <t>-29.4%</t>
  </si>
  <si>
    <t>-25.8%</t>
  </si>
  <si>
    <t>Dividend per Share
                                    2</t>
  </si>
  <si>
    <t>Rate of return</t>
  </si>
  <si>
    <t>EPS
                                    2</t>
  </si>
  <si>
    <t>-0.495</t>
  </si>
  <si>
    <t>-0.48</t>
  </si>
  <si>
    <t>-0.455</t>
  </si>
  <si>
    <t>Distribution rate</t>
  </si>
  <si>
    <t>Net sales
                                    1</t>
  </si>
  <si>
    <t>2.712</t>
  </si>
  <si>
    <t>11.79</t>
  </si>
  <si>
    <t>17.41</t>
  </si>
  <si>
    <t>17.5</t>
  </si>
  <si>
    <t>34.2</t>
  </si>
  <si>
    <t>49.45</t>
  </si>
  <si>
    <t>EBITDA
                                    1</t>
  </si>
  <si>
    <t>-24.19</t>
  </si>
  <si>
    <t>-53.94</t>
  </si>
  <si>
    <t>-78.66</t>
  </si>
  <si>
    <t>-85.7</t>
  </si>
  <si>
    <t>-75.8</t>
  </si>
  <si>
    <t>-69.2</t>
  </si>
  <si>
    <t>EBIT
                                    1</t>
  </si>
  <si>
    <t>-59.12</t>
  </si>
  <si>
    <t>-90.62</t>
  </si>
  <si>
    <t>-109.6</t>
  </si>
  <si>
    <t>-101</t>
  </si>
  <si>
    <t>-97.05</t>
  </si>
  <si>
    <t>Net income
                                    1</t>
  </si>
  <si>
    <t>-9.555</t>
  </si>
  <si>
    <t>-65.55</t>
  </si>
  <si>
    <t>-89.05</t>
  </si>
  <si>
    <t>-87.15</t>
  </si>
  <si>
    <t>-83.15</t>
  </si>
  <si>
    <t>-496</t>
  </si>
  <si>
    <t>-415.6</t>
  </si>
  <si>
    <t>Reference price
                                    2</t>
  </si>
  <si>
    <t>8.740</t>
  </si>
  <si>
    <t>2.540</t>
  </si>
  <si>
    <t>1.450</t>
  </si>
  <si>
    <t>1.710</t>
  </si>
  <si>
    <t>Nbr of stocks (in thousands)</t>
  </si>
  <si>
    <t>167,558</t>
  </si>
  <si>
    <t>175,814</t>
  </si>
  <si>
    <t>178,437</t>
  </si>
  <si>
    <t>180,388</t>
  </si>
  <si>
    <t>Announcement Date</t>
  </si>
  <si>
    <t>3/22/22</t>
  </si>
  <si>
    <t>2/28/23</t>
  </si>
  <si>
    <t>2/27/24</t>
  </si>
  <si>
    <t>address1</t>
  </si>
  <si>
    <t>486 South Pierce Avenue</t>
  </si>
  <si>
    <t>address2</t>
  </si>
  <si>
    <t>Suite E</t>
  </si>
  <si>
    <t>city</t>
  </si>
  <si>
    <t>Louisville</t>
  </si>
  <si>
    <t>state</t>
  </si>
  <si>
    <t>CO</t>
  </si>
  <si>
    <t>zip</t>
  </si>
  <si>
    <t>80027</t>
  </si>
  <si>
    <t>country</t>
  </si>
  <si>
    <t>phone</t>
  </si>
  <si>
    <t>303 219 0720</t>
  </si>
  <si>
    <t>website</t>
  </si>
  <si>
    <t>https://solidpowerbattery.com</t>
  </si>
  <si>
    <t>industry</t>
  </si>
  <si>
    <t>Auto Parts</t>
  </si>
  <si>
    <t>industryKey</t>
  </si>
  <si>
    <t>auto-parts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</si>
  <si>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</si>
  <si>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</si>
  <si>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</si>
  <si>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</si>
  <si>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</si>
  <si>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</si>
  <si>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</si>
  <si>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Solid Power, Inc. develops solid state battery technologies for the electric vehicles (EV) and other markets in the United States. The company sells its sulfide-based solid electrolyte; and licenses its solid-state cell designs and manufacturing processes. It also produces and sells 0.2, 2, 20 ampere-hour (Ah), and EV cells. Solid Power, Inc. was founded in 2011 and is headquartered in Louisville, Colorado.</t>
  </si>
  <si>
    <t>fullTimeEmployees</t>
  </si>
  <si>
    <t>companyOfficers</t>
  </si>
  <si>
    <t>[{'maxAge': 1, 'name': 'Mr. John C. Van Scoter', 'age': 62, 'title': 'CEO, President &amp; Director', 'yearBorn': 1962, 'fiscalYear': 2023, 'totalPay': 825710, 'exercisedValue': 0, 'unexercisedValue': 0}, {'maxAge': 1, 'name': 'Dr. Derek Colby Johnson', 'age': 46, 'title': 'Chief Operating Officer', 'yearBorn': 1978, 'fiscalYear': 2023, 'totalPay': 618277, 'exercisedValue': 0, 'unexercisedValue': 1196424}, {'maxAge': 1, 'name': 'Prof. Sehee  Lee', 'title': 'Founder &amp; Principal Scientist', 'fiscalYear': 2023, 'exercisedValue': 0, 'unexercisedValue': 0}, {'maxAge': 1, 'name': 'Ms. Linda C. Heller', 'age': 61, 'title': 'CFO &amp; Treasurer', 'yearBorn': 1963, 'fiscalYear': 2023, 'exercisedValue': 0, 'unexercisedValue': 0}, {'maxAge': 1, 'name': 'Mr. Joshua R. Buettner-Garrett', 'age': 39, 'title': 'Chief Technology Officer', 'yearBorn': 1985, 'fiscalYear': 2023, 'totalPay': 452495, 'exercisedValue': 0, 'unexercisedValue': 12659029}, {'maxAge': 1, 'name': 'Ms. Jennifer  Almquist', 'title': 'Investor Relations', 'fiscalYear': 2023, 'exercisedValue': 0, 'unexercisedValue': 0}, {'maxAge': 1, 'name': 'Mr. James  Liebscher', 'age': 43, 'title': 'Chief Legal Officer &amp; Secretary', 'yearBorn': 1981, 'fiscalYear': 2023, 'totalPay': 557936, 'exercisedValue': 0, 'unexercisedValue': 0}, {'maxAge': 1, 'name': 'Ms. Stacy  Morse', 'title': 'Vice President of Human Resources', 'fiscalYear': 2023, 'exercisedValue': 0, 'unexercisedValue': 0}, {'maxAge': 1, 'name': 'Berislav  Blizanac', 'title': 'Executive Vice President of Cell Technologies', 'fiscalYear': 2023, 'exercisedValue': 0, 'unexercisedValue': 0}, {'maxAge': 1, 'name': 'Ramelle  Gilliland', 'title': 'Executive Vice President of Strategic Supply Chain Management',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</si>
  <si>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</si>
  <si>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</si>
  <si>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</si>
  <si>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</si>
  <si>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</si>
  <si>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</si>
  <si>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</si>
  <si>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</si>
  <si>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</si>
  <si>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</si>
  <si>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</si>
  <si>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</si>
  <si>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</si>
  <si>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</si>
  <si>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</si>
  <si>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</si>
  <si>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</si>
  <si>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</si>
  <si>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</si>
  <si>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</si>
  <si>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</si>
  <si>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</si>
  <si>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</si>
  <si>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</si>
  <si>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</si>
  <si>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</si>
  <si>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</si>
  <si>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</si>
  <si>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</si>
  <si>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</si>
  <si>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</si>
  <si>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</si>
  <si>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</si>
  <si>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</si>
  <si>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</si>
  <si>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</si>
  <si>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</si>
  <si>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</si>
  <si>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</si>
  <si>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</si>
  <si>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</si>
  <si>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</si>
  <si>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</si>
  <si>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</si>
  <si>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</si>
  <si>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</si>
  <si>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</si>
  <si>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</si>
  <si>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</si>
  <si>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</si>
  <si>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</si>
  <si>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</si>
  <si>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</si>
  <si>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</si>
  <si>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</si>
  <si>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</si>
  <si>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</si>
  <si>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</si>
  <si>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</si>
  <si>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</si>
  <si>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</si>
  <si>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</si>
  <si>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</si>
  <si>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</si>
  <si>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</si>
  <si>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</si>
  <si>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</si>
  <si>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</si>
  <si>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Solid Power,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</si>
  <si>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</si>
  <si>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</si>
  <si>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</si>
  <si>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</si>
  <si>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</si>
  <si>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</si>
  <si>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</si>
  <si>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dfa897b8-9a3f-301c-bfe8-aa7cbed61856</t>
  </si>
  <si>
    <t>messageBoardId</t>
  </si>
  <si>
    <t>finmb_532224303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</si>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</sst>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olidpowerbatter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-25.59389230415157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2.78699456E8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2.446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-3.2526314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-9.0</v>
      </c>
      <c r="C2" s="1">
        <v>-14.0</v>
      </c>
      <c r="D2" s="1">
        <v>18.0</v>
      </c>
      <c r="E2" s="1">
        <v>-9.0</v>
      </c>
      <c r="F2" s="1">
        <v>-65.0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2.0</v>
      </c>
      <c r="D3" s="1">
        <v>2.0</v>
      </c>
      <c r="E3" s="1">
        <v>5.0</v>
      </c>
      <c r="F3" s="1">
        <v>12.0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2.0</v>
      </c>
      <c r="D5" s="1">
        <v>2.0</v>
      </c>
      <c r="E5" s="1">
        <v>5.0</v>
      </c>
      <c r="F5" s="1">
        <v>12.0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1.0</v>
      </c>
      <c r="E6" s="1">
        <v>1.0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-3.0</v>
      </c>
      <c r="F7" s="1">
        <v>-10.0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11.0</v>
      </c>
      <c r="C8" s="1">
        <v>18.0</v>
      </c>
      <c r="D8" s="1">
        <v>2.0</v>
      </c>
      <c r="E8" s="1">
        <v>8.0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14.0</v>
      </c>
      <c r="C9" s="1">
        <v>2.0</v>
      </c>
      <c r="D9" s="1">
        <v>-48.0</v>
      </c>
      <c r="E9" s="1">
        <v>-41.0</v>
      </c>
      <c r="F9" s="1">
        <v>-4.0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14.0</v>
      </c>
      <c r="C10" s="1">
        <v>-24.0</v>
      </c>
      <c r="D10" s="1">
        <v>-55.0</v>
      </c>
      <c r="E10" s="1">
        <v>-1.0</v>
      </c>
      <c r="F10" s="1">
        <v>28.0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-11.0</v>
      </c>
      <c r="D11" s="1">
        <v>77.0</v>
      </c>
      <c r="E11" s="1">
        <v>-9.0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-91.0</v>
      </c>
      <c r="C12" s="1">
        <v>-42.0</v>
      </c>
      <c r="D12" s="1">
        <v>46.0</v>
      </c>
      <c r="E12" s="1">
        <v>3.0</v>
      </c>
      <c r="F12" s="1">
        <v>-3.0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-30.0</v>
      </c>
      <c r="C13" s="1">
        <v>28.0</v>
      </c>
      <c r="D13" s="1">
        <v>-99.0</v>
      </c>
      <c r="E13" s="1">
        <v>2.0</v>
      </c>
      <c r="F13" s="1">
        <v>99.0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-8.0</v>
      </c>
      <c r="C14" s="1">
        <v>-9.0</v>
      </c>
      <c r="D14" s="1">
        <v>-25.0</v>
      </c>
      <c r="E14" s="1">
        <v>-33.0</v>
      </c>
      <c r="F14" s="1">
        <v>-58.0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-3.0</v>
      </c>
      <c r="C15" s="1">
        <v>-1.0</v>
      </c>
      <c r="D15" s="1">
        <v>-12.0</v>
      </c>
      <c r="E15" s="1">
        <v>-58.0</v>
      </c>
      <c r="F15" s="1">
        <v>-34.0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-3.0</v>
      </c>
      <c r="C17" s="1">
        <v>-4.0</v>
      </c>
      <c r="D17" s="1">
        <v>-38.0</v>
      </c>
      <c r="E17" s="1">
        <v>-49.0</v>
      </c>
      <c r="F17" s="1">
        <v>-55.0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-75.0</v>
      </c>
      <c r="E18" s="1">
        <v>-371.0</v>
      </c>
      <c r="F18" s="1">
        <v>77.0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-3.0</v>
      </c>
      <c r="C19" s="1">
        <v>-1.0</v>
      </c>
      <c r="D19" s="1">
        <v>-88.0</v>
      </c>
      <c r="E19" s="1">
        <v>-430.0</v>
      </c>
      <c r="F19" s="1">
        <v>42.0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6.0</v>
      </c>
      <c r="C20" s="1">
        <v>6.0</v>
      </c>
      <c r="D20" s="1">
        <v>5.0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6.0</v>
      </c>
      <c r="C21" s="1">
        <v>6.0</v>
      </c>
      <c r="D21" s="1">
        <v>5.0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-11.0</v>
      </c>
      <c r="C22" s="1">
        <v>-67.0</v>
      </c>
      <c r="D22" s="1">
        <v>-3.0</v>
      </c>
      <c r="E22" s="1">
        <v>-26.0</v>
      </c>
      <c r="F22" s="1">
        <v>-36.0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-11.0</v>
      </c>
      <c r="C23" s="1">
        <v>-67.0</v>
      </c>
      <c r="D23" s="1">
        <v>-3.0</v>
      </c>
      <c r="E23" s="1">
        <v>-26.0</v>
      </c>
      <c r="F23" s="1">
        <v>-36.0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2.0</v>
      </c>
      <c r="D24" s="1">
        <v>12.0</v>
      </c>
      <c r="E24" s="1">
        <v>81.0</v>
      </c>
      <c r="F24" s="1">
        <v>65.0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-5.0</v>
      </c>
      <c r="F25" s="1">
        <v>-11.0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136.0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-6.0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491.0</v>
      </c>
      <c r="E28" s="1">
        <v>-1.0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5.0</v>
      </c>
      <c r="C29" s="1">
        <v>5.0</v>
      </c>
      <c r="D29" s="1">
        <v>623.0</v>
      </c>
      <c r="E29" s="1">
        <v>48.0</v>
      </c>
      <c r="F29" s="1">
        <v>17.0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-5.0</v>
      </c>
      <c r="C30" s="1">
        <v>-5.0</v>
      </c>
      <c r="D30" s="1">
        <v>508.0</v>
      </c>
      <c r="E30" s="1">
        <v>-463.0</v>
      </c>
      <c r="F30" s="1">
        <v>-15.0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5.0</v>
      </c>
      <c r="C32" s="1">
        <v>35.0</v>
      </c>
      <c r="D32" s="1">
        <v>14.0</v>
      </c>
      <c r="E32" s="1">
        <v>4.0</v>
      </c>
      <c r="F32" s="1">
        <v>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-5.0</v>
      </c>
      <c r="D33" s="1">
        <v>-21.0</v>
      </c>
      <c r="E33" s="1">
        <v>-69.0</v>
      </c>
      <c r="F33" s="1">
        <v>-76.0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-5.0</v>
      </c>
      <c r="D34" s="1">
        <v>-21.0</v>
      </c>
      <c r="E34" s="1">
        <v>-69.0</v>
      </c>
      <c r="F34" s="1">
        <v>-75.0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38.0</v>
      </c>
      <c r="D35" s="1">
        <v>-3.0</v>
      </c>
      <c r="E35" s="1">
        <v>-11.0</v>
      </c>
      <c r="F35" s="1">
        <v>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5.0</v>
      </c>
      <c r="C36" s="1">
        <v>5.0</v>
      </c>
      <c r="D36" s="1">
        <v>2.0</v>
      </c>
      <c r="E36" s="1">
        <v>-26.0</v>
      </c>
      <c r="F36" s="1">
        <v>-36.0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10.0</v>
      </c>
      <c r="C3" s="1">
        <v>4.0</v>
      </c>
      <c r="D3" s="1">
        <v>513.0</v>
      </c>
      <c r="E3" s="1">
        <v>50.0</v>
      </c>
      <c r="F3" s="1">
        <v>34.0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0.0</v>
      </c>
      <c r="D4" s="1">
        <v>75.0</v>
      </c>
      <c r="E4" s="1">
        <v>273.0</v>
      </c>
      <c r="F4" s="1">
        <v>142.0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10.0</v>
      </c>
      <c r="C5" s="1">
        <v>4.0</v>
      </c>
      <c r="D5" s="1">
        <v>589.0</v>
      </c>
      <c r="E5" s="1">
        <v>323.0</v>
      </c>
      <c r="F5" s="1">
        <v>176.0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27.0</v>
      </c>
      <c r="C6" s="1">
        <v>27.0</v>
      </c>
      <c r="D6" s="1">
        <v>82.0</v>
      </c>
      <c r="E6" s="1">
        <v>1.0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7.0</v>
      </c>
      <c r="C7" s="1">
        <v>0.0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27.0</v>
      </c>
      <c r="C8" s="1">
        <v>27.0</v>
      </c>
      <c r="D8" s="1">
        <v>82.0</v>
      </c>
      <c r="E8" s="1">
        <v>1.0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25.0</v>
      </c>
      <c r="C9" s="1">
        <v>22.0</v>
      </c>
      <c r="D9" s="1">
        <v>4.0</v>
      </c>
      <c r="E9" s="1">
        <v>2.0</v>
      </c>
      <c r="F9" s="1">
        <v>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11.0</v>
      </c>
      <c r="C10" s="1">
        <v>5.0</v>
      </c>
      <c r="D10" s="1">
        <v>594.0</v>
      </c>
      <c r="E10" s="1">
        <v>328.0</v>
      </c>
      <c r="F10" s="1">
        <v>183.0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11.0</v>
      </c>
      <c r="C11" s="1">
        <v>12.0</v>
      </c>
      <c r="D11" s="1">
        <v>28.0</v>
      </c>
      <c r="E11" s="1">
        <v>103.0</v>
      </c>
      <c r="F11" s="1">
        <v>131.0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-2.0</v>
      </c>
      <c r="C12" s="1">
        <v>-4.0</v>
      </c>
      <c r="D12" s="1">
        <v>-6.0</v>
      </c>
      <c r="E12" s="1">
        <v>-11.0</v>
      </c>
      <c r="F12" s="1">
        <v>-23.0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9.0</v>
      </c>
      <c r="C13" s="1">
        <v>8.0</v>
      </c>
      <c r="D13" s="1">
        <v>22.0</v>
      </c>
      <c r="E13" s="1">
        <v>91.0</v>
      </c>
      <c r="F13" s="1">
        <v>107.0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0.0</v>
      </c>
      <c r="C14" s="1">
        <v>0.0</v>
      </c>
      <c r="D14" s="1">
        <v>0.0</v>
      </c>
      <c r="E14" s="1">
        <v>173.0</v>
      </c>
      <c r="F14" s="1">
        <v>240.0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21.0</v>
      </c>
      <c r="C15" s="1">
        <v>24.0</v>
      </c>
      <c r="D15" s="1">
        <v>61.0</v>
      </c>
      <c r="E15" s="1">
        <v>1.0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0.0</v>
      </c>
      <c r="D16" s="1">
        <v>60.0</v>
      </c>
      <c r="E16" s="1">
        <v>1.0</v>
      </c>
      <c r="F16" s="1">
        <v>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20.0</v>
      </c>
      <c r="C17" s="1">
        <v>14.0</v>
      </c>
      <c r="D17" s="1">
        <v>618.0</v>
      </c>
      <c r="E17" s="1">
        <v>594.0</v>
      </c>
      <c r="F17" s="1">
        <v>533.0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25.0</v>
      </c>
      <c r="C19" s="1">
        <v>20.0</v>
      </c>
      <c r="D19" s="1">
        <v>4.0</v>
      </c>
      <c r="E19" s="1">
        <v>10.0</v>
      </c>
      <c r="F19" s="1">
        <v>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29.0</v>
      </c>
      <c r="C20" s="1">
        <v>36.0</v>
      </c>
      <c r="D20" s="1">
        <v>3.0</v>
      </c>
      <c r="E20" s="1">
        <v>5.0</v>
      </c>
      <c r="F20" s="1">
        <v>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67.0</v>
      </c>
      <c r="C21" s="1">
        <v>1.0</v>
      </c>
      <c r="D21" s="1">
        <v>12.0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0.0</v>
      </c>
      <c r="C22" s="1">
        <v>0.0</v>
      </c>
      <c r="D22" s="1">
        <v>0.0</v>
      </c>
      <c r="E22" s="1">
        <v>82.0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45.0</v>
      </c>
      <c r="C23" s="1">
        <v>3.0</v>
      </c>
      <c r="D23" s="1">
        <v>50.0</v>
      </c>
      <c r="E23" s="1">
        <v>4.0</v>
      </c>
      <c r="F23" s="1">
        <v>82.0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1.0</v>
      </c>
      <c r="C24" s="1">
        <v>1.0</v>
      </c>
      <c r="D24" s="1">
        <v>8.0</v>
      </c>
      <c r="E24" s="1">
        <v>20.0</v>
      </c>
      <c r="F24" s="1">
        <v>15.0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5.0</v>
      </c>
      <c r="C25" s="1">
        <v>5.0</v>
      </c>
      <c r="D25" s="1">
        <v>1.0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0.0</v>
      </c>
      <c r="D26" s="1">
        <v>0.0</v>
      </c>
      <c r="E26" s="1">
        <v>9.0</v>
      </c>
      <c r="F26" s="1">
        <v>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13.0</v>
      </c>
      <c r="C27" s="1">
        <v>25.0</v>
      </c>
      <c r="D27" s="1">
        <v>22.0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38.0</v>
      </c>
      <c r="C28" s="1">
        <v>3.0</v>
      </c>
      <c r="D28" s="1">
        <v>50.0</v>
      </c>
      <c r="E28" s="1">
        <v>9.0</v>
      </c>
      <c r="F28" s="1">
        <v>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7.0</v>
      </c>
      <c r="C29" s="1">
        <v>10.0</v>
      </c>
      <c r="D29" s="1">
        <v>59.0</v>
      </c>
      <c r="E29" s="1">
        <v>39.0</v>
      </c>
      <c r="F29" s="1">
        <v>29.0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29.0</v>
      </c>
      <c r="C30" s="1">
        <v>109.0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29.0</v>
      </c>
      <c r="C31" s="1">
        <v>109.0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721.0</v>
      </c>
      <c r="C32" s="1">
        <v>756.0</v>
      </c>
      <c r="D32" s="1">
        <v>1.0</v>
      </c>
      <c r="E32" s="1">
        <v>1.0</v>
      </c>
      <c r="F32" s="1">
        <v>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0.0</v>
      </c>
      <c r="C33" s="1">
        <v>0.0</v>
      </c>
      <c r="D33" s="1">
        <v>568.0</v>
      </c>
      <c r="E33" s="1">
        <v>578.0</v>
      </c>
      <c r="F33" s="1">
        <v>589.0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-16.0</v>
      </c>
      <c r="C34" s="1">
        <v>-105.0</v>
      </c>
      <c r="D34" s="1">
        <v>-9.0</v>
      </c>
      <c r="E34" s="1">
        <v>-19.0</v>
      </c>
      <c r="F34" s="1">
        <v>-84.0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0.0</v>
      </c>
      <c r="C35" s="1">
        <v>0.0</v>
      </c>
      <c r="D35" s="1">
        <v>0.0</v>
      </c>
      <c r="E35" s="1">
        <v>-3.0</v>
      </c>
      <c r="F35" s="1">
        <v>-55.0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-16.0</v>
      </c>
      <c r="C36" s="1">
        <v>-105.0</v>
      </c>
      <c r="D36" s="1">
        <v>559.0</v>
      </c>
      <c r="E36" s="1">
        <v>555.0</v>
      </c>
      <c r="F36" s="1">
        <v>503.0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12.0</v>
      </c>
      <c r="C37" s="1">
        <v>3.0</v>
      </c>
      <c r="D37" s="1">
        <v>559.0</v>
      </c>
      <c r="E37" s="1">
        <v>555.0</v>
      </c>
      <c r="F37" s="1">
        <v>503.0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20.0</v>
      </c>
      <c r="C38" s="1">
        <v>14.0</v>
      </c>
      <c r="D38" s="1">
        <v>618.0</v>
      </c>
      <c r="E38" s="1">
        <v>594.0</v>
      </c>
      <c r="F38" s="1">
        <v>533.0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7.0</v>
      </c>
      <c r="C40" s="1">
        <v>7.0</v>
      </c>
      <c r="D40" s="1">
        <v>173.0</v>
      </c>
      <c r="E40" s="1">
        <v>177.0</v>
      </c>
      <c r="F40" s="1">
        <v>181.0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7.0</v>
      </c>
      <c r="C41" s="1">
        <v>7.0</v>
      </c>
      <c r="D41" s="1">
        <v>168.0</v>
      </c>
      <c r="E41" s="1">
        <v>176.0</v>
      </c>
      <c r="F41" s="1">
        <v>179.0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 t="s">
        <v>101</v>
      </c>
      <c r="C42" s="1" t="s">
        <v>102</v>
      </c>
      <c r="D42" s="1" t="s">
        <v>103</v>
      </c>
      <c r="E42" s="1" t="s">
        <v>104</v>
      </c>
      <c r="F42" s="1" t="s">
        <v>105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-16.0</v>
      </c>
      <c r="C43" s="1">
        <v>-106.0</v>
      </c>
      <c r="D43" s="1">
        <v>558.0</v>
      </c>
      <c r="E43" s="1">
        <v>554.0</v>
      </c>
      <c r="F43" s="1">
        <v>502.0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 t="s">
        <v>108</v>
      </c>
      <c r="C44" s="1" t="s">
        <v>109</v>
      </c>
      <c r="D44" s="1" t="s">
        <v>103</v>
      </c>
      <c r="E44" s="1" t="s">
        <v>110</v>
      </c>
      <c r="F44" s="1" t="s">
        <v>111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6.0</v>
      </c>
      <c r="C45" s="1">
        <v>6.0</v>
      </c>
      <c r="D45" s="1">
        <v>13.0</v>
      </c>
      <c r="E45" s="1">
        <v>10.0</v>
      </c>
      <c r="F45" s="1">
        <v>9.0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-4.0</v>
      </c>
      <c r="C46" s="1">
        <v>1.0</v>
      </c>
      <c r="D46" s="1">
        <v>-589.0</v>
      </c>
      <c r="E46" s="1">
        <v>-313.0</v>
      </c>
      <c r="F46" s="1">
        <v>-166.0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0.0</v>
      </c>
      <c r="C47" s="1">
        <v>0.0</v>
      </c>
      <c r="D47" s="1">
        <v>5.0</v>
      </c>
      <c r="E47" s="1">
        <v>6.0</v>
      </c>
      <c r="F47" s="1">
        <v>9.0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0.0</v>
      </c>
      <c r="C48" s="1">
        <v>3.0</v>
      </c>
      <c r="D48" s="1">
        <v>3.0</v>
      </c>
      <c r="E48" s="1">
        <v>3.0</v>
      </c>
      <c r="F48" s="1">
        <v>3.0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5.0</v>
      </c>
      <c r="C49" s="1">
        <v>7.0</v>
      </c>
      <c r="D49" s="1">
        <v>11.0</v>
      </c>
      <c r="E49" s="1">
        <v>26.0</v>
      </c>
      <c r="F49" s="1">
        <v>49.0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0.0</v>
      </c>
      <c r="C50" s="1">
        <v>0.0</v>
      </c>
      <c r="D50" s="1">
        <v>127.0</v>
      </c>
      <c r="E50" s="1">
        <v>236.0</v>
      </c>
      <c r="F50" s="1">
        <v>270.0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2.0</v>
      </c>
      <c r="C2" s="1">
        <v>2.0</v>
      </c>
      <c r="D2" s="1">
        <v>2.0</v>
      </c>
      <c r="E2" s="1">
        <v>11.0</v>
      </c>
      <c r="F2" s="1">
        <v>17.0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2.0</v>
      </c>
      <c r="C3" s="1">
        <v>2.0</v>
      </c>
      <c r="D3" s="1">
        <v>2.0</v>
      </c>
      <c r="E3" s="1">
        <v>11.0</v>
      </c>
      <c r="F3" s="1">
        <v>17.0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1.0</v>
      </c>
      <c r="C4" s="1">
        <v>1.0</v>
      </c>
      <c r="D4" s="1">
        <v>3.0</v>
      </c>
      <c r="E4" s="1">
        <v>9.0</v>
      </c>
      <c r="F4" s="1">
        <v>27.0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45.0</v>
      </c>
      <c r="C5" s="1">
        <v>43.0</v>
      </c>
      <c r="D5" s="1">
        <v>-36.0</v>
      </c>
      <c r="E5" s="1">
        <v>2.0</v>
      </c>
      <c r="F5" s="1">
        <v>-10.0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1.0</v>
      </c>
      <c r="C6" s="1">
        <v>1.0</v>
      </c>
      <c r="D6" s="1">
        <v>9.0</v>
      </c>
      <c r="E6" s="1">
        <v>22.0</v>
      </c>
      <c r="F6" s="1">
        <v>25.0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7.0</v>
      </c>
      <c r="C7" s="1">
        <v>9.0</v>
      </c>
      <c r="D7" s="1">
        <v>17.0</v>
      </c>
      <c r="E7" s="1">
        <v>38.0</v>
      </c>
      <c r="F7" s="1">
        <v>54.0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8.0</v>
      </c>
      <c r="C8" s="1">
        <v>10.0</v>
      </c>
      <c r="D8" s="1">
        <v>26.0</v>
      </c>
      <c r="E8" s="1">
        <v>61.0</v>
      </c>
      <c r="F8" s="1">
        <v>80.0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-8.0</v>
      </c>
      <c r="C9" s="1">
        <v>-10.0</v>
      </c>
      <c r="D9" s="1">
        <v>-26.0</v>
      </c>
      <c r="E9" s="1">
        <v>-59.0</v>
      </c>
      <c r="F9" s="1">
        <v>-90.0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-5.0</v>
      </c>
      <c r="C10" s="1">
        <v>-36.0</v>
      </c>
      <c r="D10" s="1">
        <v>-39.0</v>
      </c>
      <c r="E10" s="1">
        <v>-4.0</v>
      </c>
      <c r="F10" s="1">
        <v>-8.0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23.0</v>
      </c>
      <c r="C11" s="1">
        <v>2.0</v>
      </c>
      <c r="D11" s="1">
        <v>5.0</v>
      </c>
      <c r="E11" s="1">
        <v>4.0</v>
      </c>
      <c r="F11" s="1">
        <v>20.0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17.0</v>
      </c>
      <c r="C12" s="1">
        <v>-33.0</v>
      </c>
      <c r="D12" s="1">
        <v>-33.0</v>
      </c>
      <c r="E12" s="1">
        <v>4.0</v>
      </c>
      <c r="F12" s="1">
        <v>20.0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-91.0</v>
      </c>
      <c r="C13" s="1">
        <v>-4.0</v>
      </c>
      <c r="D13" s="1">
        <v>44.0</v>
      </c>
      <c r="E13" s="1">
        <v>44.0</v>
      </c>
      <c r="F13" s="1">
        <v>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-9.0</v>
      </c>
      <c r="C14" s="1">
        <v>-14.0</v>
      </c>
      <c r="D14" s="1">
        <v>18.0</v>
      </c>
      <c r="E14" s="1">
        <v>-9.0</v>
      </c>
      <c r="F14" s="1">
        <v>-65.0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0.0</v>
      </c>
      <c r="C15" s="1">
        <v>48.0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-9.0</v>
      </c>
      <c r="C16" s="1">
        <v>-14.0</v>
      </c>
      <c r="D16" s="1">
        <v>18.0</v>
      </c>
      <c r="E16" s="1">
        <v>-9.0</v>
      </c>
      <c r="F16" s="1">
        <v>-65.0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13.0</v>
      </c>
      <c r="C17" s="1">
        <v>11.0</v>
      </c>
      <c r="D17" s="1">
        <v>-2.0</v>
      </c>
      <c r="E17" s="1">
        <v>-22.0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-9.0</v>
      </c>
      <c r="C18" s="1">
        <v>-14.0</v>
      </c>
      <c r="D18" s="1">
        <v>18.0</v>
      </c>
      <c r="E18" s="1">
        <v>-9.0</v>
      </c>
      <c r="F18" s="1">
        <v>-65.0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-9.0</v>
      </c>
      <c r="C19" s="1">
        <v>-14.0</v>
      </c>
      <c r="D19" s="1">
        <v>18.0</v>
      </c>
      <c r="E19" s="1">
        <v>-9.0</v>
      </c>
      <c r="F19" s="1">
        <v>-65.0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-9.0</v>
      </c>
      <c r="C20" s="1">
        <v>-14.0</v>
      </c>
      <c r="D20" s="1">
        <v>18.0</v>
      </c>
      <c r="E20" s="1">
        <v>-9.0</v>
      </c>
      <c r="F20" s="1">
        <v>-65.0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3.0</v>
      </c>
      <c r="C21" s="1">
        <v>80.0</v>
      </c>
      <c r="D21" s="1">
        <v>5.0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-12.0</v>
      </c>
      <c r="C22" s="1">
        <v>-94.0</v>
      </c>
      <c r="D22" s="1">
        <v>12.0</v>
      </c>
      <c r="E22" s="1">
        <v>-9.0</v>
      </c>
      <c r="F22" s="1">
        <v>-65.0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-12.0</v>
      </c>
      <c r="C23" s="1">
        <v>-94.0</v>
      </c>
      <c r="D23" s="1">
        <v>12.0</v>
      </c>
      <c r="E23" s="1">
        <v>-9.0</v>
      </c>
      <c r="F23" s="1">
        <v>-65.0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 t="s">
        <v>142</v>
      </c>
      <c r="C25" s="1" t="s">
        <v>143</v>
      </c>
      <c r="D25" s="1" t="s">
        <v>144</v>
      </c>
      <c r="E25" s="1" t="s">
        <v>145</v>
      </c>
      <c r="F25" s="1" t="s">
        <v>146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 t="s">
        <v>142</v>
      </c>
      <c r="C26" s="1" t="s">
        <v>143</v>
      </c>
      <c r="D26" s="1" t="s">
        <v>144</v>
      </c>
      <c r="E26" s="1" t="s">
        <v>145</v>
      </c>
      <c r="F26" s="1" t="s">
        <v>146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1">
        <v>7.0</v>
      </c>
      <c r="C27" s="1">
        <v>7.0</v>
      </c>
      <c r="D27" s="1">
        <v>95.0</v>
      </c>
      <c r="E27" s="1">
        <v>174.0</v>
      </c>
      <c r="F27" s="1">
        <v>178.0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1" t="s">
        <v>142</v>
      </c>
      <c r="C28" s="1" t="s">
        <v>143</v>
      </c>
      <c r="D28" s="1" t="s">
        <v>150</v>
      </c>
      <c r="E28" s="1" t="s">
        <v>145</v>
      </c>
      <c r="F28" s="1" t="s">
        <v>146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 t="s">
        <v>142</v>
      </c>
      <c r="C29" s="1" t="s">
        <v>143</v>
      </c>
      <c r="D29" s="1" t="s">
        <v>150</v>
      </c>
      <c r="E29" s="1" t="s">
        <v>145</v>
      </c>
      <c r="F29" s="1" t="s">
        <v>146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>
        <v>7.0</v>
      </c>
      <c r="C30" s="1">
        <v>7.0</v>
      </c>
      <c r="D30" s="1">
        <v>115.0</v>
      </c>
      <c r="E30" s="1">
        <v>174.0</v>
      </c>
      <c r="F30" s="1">
        <v>178.0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 t="s">
        <v>154</v>
      </c>
      <c r="C31" s="1" t="s">
        <v>155</v>
      </c>
      <c r="D31" s="1" t="s">
        <v>156</v>
      </c>
      <c r="E31" s="1" t="s">
        <v>157</v>
      </c>
      <c r="F31" s="1" t="s">
        <v>158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159</v>
      </c>
      <c r="B32" s="1" t="s">
        <v>154</v>
      </c>
      <c r="C32" s="1" t="s">
        <v>155</v>
      </c>
      <c r="D32" s="1" t="s">
        <v>160</v>
      </c>
      <c r="E32" s="1" t="s">
        <v>157</v>
      </c>
      <c r="F32" s="1" t="s">
        <v>158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>
        <v>-6.0</v>
      </c>
      <c r="C34" s="1">
        <v>-8.0</v>
      </c>
      <c r="D34" s="1">
        <v>-24.0</v>
      </c>
      <c r="E34" s="1">
        <v>-53.0</v>
      </c>
      <c r="F34" s="1">
        <v>-78.0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>
        <v>-8.0</v>
      </c>
      <c r="C35" s="1">
        <v>-10.0</v>
      </c>
      <c r="D35" s="1">
        <v>-26.0</v>
      </c>
      <c r="E35" s="1">
        <v>-59.0</v>
      </c>
      <c r="F35" s="1">
        <v>-90.0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163</v>
      </c>
      <c r="B36" s="1">
        <v>-8.0</v>
      </c>
      <c r="C36" s="1">
        <v>-10.0</v>
      </c>
      <c r="D36" s="1">
        <v>-26.0</v>
      </c>
      <c r="E36" s="1">
        <v>-59.0</v>
      </c>
      <c r="F36" s="1">
        <v>-90.0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164</v>
      </c>
      <c r="B37" s="1">
        <v>0.0</v>
      </c>
      <c r="C37" s="1">
        <v>0.0</v>
      </c>
      <c r="D37" s="1">
        <v>-23.0</v>
      </c>
      <c r="E37" s="1">
        <v>-53.0</v>
      </c>
      <c r="F37" s="1">
        <v>-77.0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165</v>
      </c>
      <c r="B38" s="1">
        <v>2.0</v>
      </c>
      <c r="C38" s="1">
        <v>2.0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166</v>
      </c>
      <c r="B39" s="1" t="s">
        <v>167</v>
      </c>
      <c r="C39" s="1" t="s">
        <v>168</v>
      </c>
      <c r="D39" s="1" t="s">
        <v>169</v>
      </c>
      <c r="E39" s="1" t="s">
        <v>170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1">
        <v>0.0</v>
      </c>
      <c r="C40" s="1">
        <v>0.0</v>
      </c>
      <c r="D40" s="1">
        <v>-2.0</v>
      </c>
      <c r="E40" s="1">
        <v>-22.0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172</v>
      </c>
      <c r="B41" s="1">
        <v>13.0</v>
      </c>
      <c r="C41" s="1">
        <v>11.0</v>
      </c>
      <c r="D41" s="1">
        <v>-2.0</v>
      </c>
      <c r="E41" s="1">
        <v>-22.0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173</v>
      </c>
      <c r="B42" s="1">
        <v>-5.0</v>
      </c>
      <c r="C42" s="1">
        <v>-9.0</v>
      </c>
      <c r="D42" s="1">
        <v>11.0</v>
      </c>
      <c r="E42" s="1">
        <v>-6.0</v>
      </c>
      <c r="F42" s="1">
        <v>-40.0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174</v>
      </c>
      <c r="B43" s="1">
        <v>5.0</v>
      </c>
      <c r="C43" s="1">
        <v>36.0</v>
      </c>
      <c r="D43" s="1">
        <v>39.0</v>
      </c>
      <c r="E43" s="1">
        <v>4.0</v>
      </c>
      <c r="F43" s="1">
        <v>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15.0</v>
      </c>
      <c r="C45" s="1">
        <v>1.0</v>
      </c>
      <c r="D45" s="1">
        <v>0.0</v>
      </c>
      <c r="E45" s="1">
        <v>0.0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1.0</v>
      </c>
      <c r="C46" s="1">
        <v>1.0</v>
      </c>
      <c r="D46" s="1">
        <v>3.0</v>
      </c>
      <c r="E46" s="1">
        <v>3.0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0.0</v>
      </c>
      <c r="C47" s="1">
        <v>0.0</v>
      </c>
      <c r="D47" s="1">
        <v>5.0</v>
      </c>
      <c r="E47" s="1">
        <v>19.0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179</v>
      </c>
      <c r="B48" s="1">
        <v>7.0</v>
      </c>
      <c r="C48" s="1">
        <v>9.0</v>
      </c>
      <c r="D48" s="1">
        <v>17.0</v>
      </c>
      <c r="E48" s="1">
        <v>17.0</v>
      </c>
      <c r="F48" s="1">
        <v>54.0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180</v>
      </c>
      <c r="B49" s="1">
        <v>0.0</v>
      </c>
      <c r="C49" s="1">
        <v>0.0</v>
      </c>
      <c r="D49" s="1">
        <v>66.0</v>
      </c>
      <c r="E49" s="1">
        <v>85.0</v>
      </c>
      <c r="F49" s="1">
        <v>1.0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181</v>
      </c>
      <c r="B50" s="1">
        <v>0.0</v>
      </c>
      <c r="C50" s="1">
        <v>0.0</v>
      </c>
      <c r="D50" s="1">
        <v>64.0</v>
      </c>
      <c r="E50" s="1">
        <v>5.0</v>
      </c>
      <c r="F50" s="1">
        <v>7.0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182</v>
      </c>
      <c r="B51" s="1">
        <v>0.0</v>
      </c>
      <c r="C51" s="1">
        <v>0.0</v>
      </c>
      <c r="D51" s="1">
        <v>1.0</v>
      </c>
      <c r="E51" s="1">
        <v>79.0</v>
      </c>
      <c r="F51" s="1">
        <v>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183</v>
      </c>
      <c r="B52" s="1">
        <v>0.0</v>
      </c>
      <c r="C52" s="1">
        <v>0.0</v>
      </c>
      <c r="D52" s="1">
        <v>0.0</v>
      </c>
      <c r="E52" s="1">
        <v>0.0</v>
      </c>
      <c r="F52" s="1">
        <v>3.0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184</v>
      </c>
      <c r="B53" s="1">
        <v>0.0</v>
      </c>
      <c r="C53" s="1">
        <v>0.0</v>
      </c>
      <c r="D53" s="1">
        <v>0.0</v>
      </c>
      <c r="E53" s="1">
        <v>0.0</v>
      </c>
      <c r="F53" s="1">
        <v>4.0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185</v>
      </c>
      <c r="B54" s="1">
        <v>0.0</v>
      </c>
      <c r="C54" s="1">
        <v>0.0</v>
      </c>
      <c r="D54" s="1">
        <v>0.0</v>
      </c>
      <c r="E54" s="1">
        <v>0.0</v>
      </c>
      <c r="F54" s="1">
        <v>1.0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186</v>
      </c>
      <c r="B55" s="1">
        <v>11.0</v>
      </c>
      <c r="C55" s="1">
        <v>18.0</v>
      </c>
      <c r="D55" s="1">
        <v>2.0</v>
      </c>
      <c r="E55" s="1">
        <v>8.0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187</v>
      </c>
      <c r="B56" s="1">
        <v>11.0</v>
      </c>
      <c r="C56" s="1">
        <v>18.0</v>
      </c>
      <c r="D56" s="1">
        <v>2.0</v>
      </c>
      <c r="E56" s="1">
        <v>8.0</v>
      </c>
      <c r="F56" s="1">
        <v>10.0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189</v>
      </c>
      <c r="B3" s="1">
        <v>0.0</v>
      </c>
      <c r="C3" s="1" t="s">
        <v>190</v>
      </c>
      <c r="D3" s="1" t="s">
        <v>191</v>
      </c>
      <c r="E3" s="1" t="s">
        <v>192</v>
      </c>
      <c r="F3" s="1" t="s">
        <v>193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194</v>
      </c>
      <c r="B4" s="1">
        <v>0.0</v>
      </c>
      <c r="C4" s="1" t="s">
        <v>195</v>
      </c>
      <c r="D4" s="1" t="s">
        <v>196</v>
      </c>
      <c r="E4" s="1" t="s">
        <v>197</v>
      </c>
      <c r="F4" s="1" t="s">
        <v>198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199</v>
      </c>
      <c r="B5" s="1">
        <v>0.0</v>
      </c>
      <c r="C5" s="1" t="s">
        <v>200</v>
      </c>
      <c r="D5" s="1" t="s">
        <v>201</v>
      </c>
      <c r="E5" s="1" t="s">
        <v>202</v>
      </c>
      <c r="F5" s="1" t="s">
        <v>203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204</v>
      </c>
      <c r="B6" s="1">
        <v>0.0</v>
      </c>
      <c r="C6" s="1" t="s">
        <v>205</v>
      </c>
      <c r="D6" s="1" t="s">
        <v>206</v>
      </c>
      <c r="E6" s="1" t="s">
        <v>202</v>
      </c>
      <c r="F6" s="1" t="s">
        <v>203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208</v>
      </c>
      <c r="B8" s="1" t="s">
        <v>209</v>
      </c>
      <c r="C8" s="1" t="s">
        <v>210</v>
      </c>
      <c r="D8" s="1" t="s">
        <v>211</v>
      </c>
      <c r="E8" s="1" t="s">
        <v>212</v>
      </c>
      <c r="F8" s="1" t="s">
        <v>213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214</v>
      </c>
      <c r="B9" s="1" t="s">
        <v>215</v>
      </c>
      <c r="C9" s="1" t="s">
        <v>216</v>
      </c>
      <c r="D9" s="1" t="s">
        <v>217</v>
      </c>
      <c r="E9" s="1" t="s">
        <v>218</v>
      </c>
      <c r="F9" s="1" t="s">
        <v>219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220</v>
      </c>
      <c r="B10" s="1" t="s">
        <v>221</v>
      </c>
      <c r="C10" s="1" t="s">
        <v>222</v>
      </c>
      <c r="D10" s="1" t="s">
        <v>223</v>
      </c>
      <c r="E10" s="1" t="s">
        <v>224</v>
      </c>
      <c r="F10" s="1" t="s">
        <v>225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226</v>
      </c>
      <c r="B11" s="1" t="s">
        <v>227</v>
      </c>
      <c r="C11" s="1" t="s">
        <v>228</v>
      </c>
      <c r="D11" s="1" t="s">
        <v>229</v>
      </c>
      <c r="E11" s="1" t="s">
        <v>230</v>
      </c>
      <c r="F11" s="1" t="s">
        <v>231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232</v>
      </c>
      <c r="B12" s="1" t="s">
        <v>233</v>
      </c>
      <c r="C12" s="1" t="s">
        <v>234</v>
      </c>
      <c r="D12" s="1" t="s">
        <v>235</v>
      </c>
      <c r="E12" s="1" t="s">
        <v>236</v>
      </c>
      <c r="F12" s="1" t="s">
        <v>237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238</v>
      </c>
      <c r="B13" s="1" t="s">
        <v>239</v>
      </c>
      <c r="C13" s="1" t="s">
        <v>240</v>
      </c>
      <c r="D13" s="1" t="s">
        <v>241</v>
      </c>
      <c r="E13" s="1" t="s">
        <v>242</v>
      </c>
      <c r="F13" s="1" t="s">
        <v>243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244</v>
      </c>
      <c r="B14" s="1" t="s">
        <v>239</v>
      </c>
      <c r="C14" s="1" t="s">
        <v>240</v>
      </c>
      <c r="D14" s="1" t="s">
        <v>241</v>
      </c>
      <c r="E14" s="1" t="s">
        <v>242</v>
      </c>
      <c r="F14" s="1" t="s">
        <v>243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245</v>
      </c>
      <c r="B15" s="1" t="s">
        <v>246</v>
      </c>
      <c r="C15" s="1">
        <v>0.0</v>
      </c>
      <c r="D15" s="1" t="s">
        <v>247</v>
      </c>
      <c r="E15" s="1" t="s">
        <v>242</v>
      </c>
      <c r="F15" s="1" t="s">
        <v>243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248</v>
      </c>
      <c r="B16" s="1" t="s">
        <v>249</v>
      </c>
      <c r="C16" s="1" t="s">
        <v>250</v>
      </c>
      <c r="D16" s="1" t="s">
        <v>251</v>
      </c>
      <c r="E16" s="1" t="s">
        <v>252</v>
      </c>
      <c r="F16" s="1" t="s">
        <v>253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254</v>
      </c>
      <c r="B17" s="1">
        <v>0.0</v>
      </c>
      <c r="C17" s="1" t="s">
        <v>255</v>
      </c>
      <c r="D17" s="1" t="s">
        <v>256</v>
      </c>
      <c r="E17" s="1">
        <v>-587.0</v>
      </c>
      <c r="F17" s="1" t="s">
        <v>257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258</v>
      </c>
      <c r="B18" s="1">
        <v>0.0</v>
      </c>
      <c r="C18" s="1" t="s">
        <v>259</v>
      </c>
      <c r="D18" s="1" t="s">
        <v>260</v>
      </c>
      <c r="E18" s="1" t="s">
        <v>261</v>
      </c>
      <c r="F18" s="1" t="s">
        <v>262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263</v>
      </c>
      <c r="B20" s="1">
        <v>0.0</v>
      </c>
      <c r="C20" s="1" t="s">
        <v>156</v>
      </c>
      <c r="D20" s="1" t="s">
        <v>264</v>
      </c>
      <c r="E20" s="1" t="s">
        <v>265</v>
      </c>
      <c r="F20" s="1" t="s">
        <v>266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267</v>
      </c>
      <c r="B21" s="1">
        <v>0.0</v>
      </c>
      <c r="C21" s="1" t="s">
        <v>268</v>
      </c>
      <c r="D21" s="1" t="s">
        <v>269</v>
      </c>
      <c r="E21" s="1" t="s">
        <v>270</v>
      </c>
      <c r="F21" s="1" t="s">
        <v>269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271</v>
      </c>
      <c r="B22" s="1">
        <v>0.0</v>
      </c>
      <c r="C22" s="1" t="s">
        <v>272</v>
      </c>
      <c r="D22" s="1" t="s">
        <v>273</v>
      </c>
      <c r="E22" s="1" t="s">
        <v>274</v>
      </c>
      <c r="F22" s="1" t="s">
        <v>275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277</v>
      </c>
      <c r="B24" s="1" t="s">
        <v>278</v>
      </c>
      <c r="C24" s="1" t="s">
        <v>279</v>
      </c>
      <c r="D24" s="1" t="s">
        <v>280</v>
      </c>
      <c r="E24" s="1" t="s">
        <v>281</v>
      </c>
      <c r="F24" s="1" t="s">
        <v>282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283</v>
      </c>
      <c r="B25" s="1" t="s">
        <v>284</v>
      </c>
      <c r="C25" s="1" t="s">
        <v>285</v>
      </c>
      <c r="D25" s="1" t="s">
        <v>286</v>
      </c>
      <c r="E25" s="1" t="s">
        <v>287</v>
      </c>
      <c r="F25" s="1" t="s">
        <v>288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289</v>
      </c>
      <c r="B26" s="1" t="s">
        <v>290</v>
      </c>
      <c r="C26" s="1" t="s">
        <v>291</v>
      </c>
      <c r="D26" s="1" t="s">
        <v>292</v>
      </c>
      <c r="E26" s="1" t="s">
        <v>293</v>
      </c>
      <c r="F26" s="1" t="s">
        <v>294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295</v>
      </c>
      <c r="B27" s="1">
        <v>0.0</v>
      </c>
      <c r="C27" s="1" t="s">
        <v>296</v>
      </c>
      <c r="D27" s="1" t="s">
        <v>297</v>
      </c>
      <c r="E27" s="1" t="s">
        <v>298</v>
      </c>
      <c r="F27" s="1" t="s">
        <v>299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300</v>
      </c>
      <c r="B28" s="1">
        <v>0.0</v>
      </c>
      <c r="C28" s="1" t="s">
        <v>301</v>
      </c>
      <c r="D28" s="1" t="s">
        <v>302</v>
      </c>
      <c r="E28" s="1" t="s">
        <v>303</v>
      </c>
      <c r="F28" s="1" t="s">
        <v>304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306</v>
      </c>
      <c r="B30" s="1" t="s">
        <v>307</v>
      </c>
      <c r="C30" s="1" t="s">
        <v>308</v>
      </c>
      <c r="D30" s="1" t="s">
        <v>265</v>
      </c>
      <c r="E30" s="1" t="s">
        <v>309</v>
      </c>
      <c r="F30" s="1" t="s">
        <v>310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311</v>
      </c>
      <c r="B31" s="1" t="s">
        <v>312</v>
      </c>
      <c r="C31" s="1" t="s">
        <v>313</v>
      </c>
      <c r="D31" s="1" t="s">
        <v>265</v>
      </c>
      <c r="E31" s="1" t="s">
        <v>314</v>
      </c>
      <c r="F31" s="1" t="s">
        <v>315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316</v>
      </c>
      <c r="B32" s="1" t="s">
        <v>317</v>
      </c>
      <c r="C32" s="1" t="s">
        <v>318</v>
      </c>
      <c r="D32" s="1" t="s">
        <v>319</v>
      </c>
      <c r="E32" s="1" t="s">
        <v>320</v>
      </c>
      <c r="F32" s="1" t="s">
        <v>321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322</v>
      </c>
      <c r="B33" s="1" t="s">
        <v>323</v>
      </c>
      <c r="C33" s="1" t="s">
        <v>324</v>
      </c>
      <c r="D33" s="1" t="s">
        <v>319</v>
      </c>
      <c r="E33" s="1" t="s">
        <v>325</v>
      </c>
      <c r="F33" s="1" t="s">
        <v>326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327</v>
      </c>
      <c r="B34" s="1" t="s">
        <v>328</v>
      </c>
      <c r="C34" s="1" t="s">
        <v>329</v>
      </c>
      <c r="D34" s="1" t="s">
        <v>330</v>
      </c>
      <c r="E34" s="1" t="s">
        <v>331</v>
      </c>
      <c r="F34" s="1" t="s">
        <v>332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333</v>
      </c>
      <c r="B35" s="1" t="s">
        <v>334</v>
      </c>
      <c r="C35" s="1" t="s">
        <v>335</v>
      </c>
      <c r="D35" s="1" t="s">
        <v>336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337</v>
      </c>
      <c r="B36" s="1" t="s">
        <v>338</v>
      </c>
      <c r="C36" s="1" t="s">
        <v>339</v>
      </c>
      <c r="D36" s="1" t="s">
        <v>340</v>
      </c>
      <c r="E36" s="1">
        <v>0.0</v>
      </c>
      <c r="F36" s="1" t="s">
        <v>341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342</v>
      </c>
      <c r="B37" s="1" t="s">
        <v>343</v>
      </c>
      <c r="C37" s="1" t="s">
        <v>344</v>
      </c>
      <c r="D37" s="1" t="s">
        <v>345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346</v>
      </c>
      <c r="B38" s="1" t="s">
        <v>347</v>
      </c>
      <c r="C38" s="1" t="s">
        <v>348</v>
      </c>
      <c r="D38" s="1" t="s">
        <v>349</v>
      </c>
      <c r="E38" s="1" t="s">
        <v>350</v>
      </c>
      <c r="F38" s="1" t="s">
        <v>351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352</v>
      </c>
      <c r="B39" s="1" t="s">
        <v>353</v>
      </c>
      <c r="C39" s="1" t="s">
        <v>354</v>
      </c>
      <c r="D39" s="1" t="s">
        <v>355</v>
      </c>
      <c r="E39" s="1" t="s">
        <v>356</v>
      </c>
      <c r="F39" s="1" t="s">
        <v>357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358</v>
      </c>
      <c r="B40" s="1" t="s">
        <v>359</v>
      </c>
      <c r="C40" s="1" t="s">
        <v>360</v>
      </c>
      <c r="D40" s="1">
        <v>0.0</v>
      </c>
      <c r="E40" s="1" t="s">
        <v>361</v>
      </c>
      <c r="F40" s="1" t="s">
        <v>361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362</v>
      </c>
      <c r="B41" s="1" t="s">
        <v>363</v>
      </c>
      <c r="C41" s="1" t="s">
        <v>364</v>
      </c>
      <c r="D41" s="1" t="s">
        <v>365</v>
      </c>
      <c r="E41" s="1" t="s">
        <v>105</v>
      </c>
      <c r="F41" s="1" t="s">
        <v>366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368</v>
      </c>
      <c r="B43" s="1">
        <v>0.0</v>
      </c>
      <c r="C43" s="1" t="s">
        <v>369</v>
      </c>
      <c r="D43" s="1" t="s">
        <v>370</v>
      </c>
      <c r="E43" s="1" t="s">
        <v>371</v>
      </c>
      <c r="F43" s="1" t="s">
        <v>372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373</v>
      </c>
      <c r="B44" s="1">
        <v>0.0</v>
      </c>
      <c r="C44" s="1" t="s">
        <v>374</v>
      </c>
      <c r="D44" s="1" t="s">
        <v>375</v>
      </c>
      <c r="E44" s="1" t="s">
        <v>376</v>
      </c>
      <c r="F44" s="1" t="s">
        <v>377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378</v>
      </c>
      <c r="B45" s="1">
        <v>0.0</v>
      </c>
      <c r="C45" s="1" t="s">
        <v>379</v>
      </c>
      <c r="D45" s="1" t="s">
        <v>380</v>
      </c>
      <c r="E45" s="1" t="s">
        <v>381</v>
      </c>
      <c r="F45" s="1" t="s">
        <v>382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383</v>
      </c>
      <c r="B46" s="1">
        <v>0.0</v>
      </c>
      <c r="C46" s="1" t="s">
        <v>384</v>
      </c>
      <c r="D46" s="1" t="s">
        <v>385</v>
      </c>
      <c r="E46" s="1" t="s">
        <v>386</v>
      </c>
      <c r="F46" s="1" t="s">
        <v>387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388</v>
      </c>
      <c r="B47" s="1">
        <v>0.0</v>
      </c>
      <c r="C47" s="1" t="s">
        <v>384</v>
      </c>
      <c r="D47" s="1" t="s">
        <v>389</v>
      </c>
      <c r="E47" s="1" t="s">
        <v>390</v>
      </c>
      <c r="F47" s="1" t="s">
        <v>387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391</v>
      </c>
      <c r="B48" s="1">
        <v>0.0</v>
      </c>
      <c r="C48" s="1" t="s">
        <v>392</v>
      </c>
      <c r="D48" s="1" t="s">
        <v>393</v>
      </c>
      <c r="E48" s="1" t="s">
        <v>394</v>
      </c>
      <c r="F48" s="1" t="s">
        <v>395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396</v>
      </c>
      <c r="B49" s="1">
        <v>0.0</v>
      </c>
      <c r="C49" s="1" t="s">
        <v>392</v>
      </c>
      <c r="D49" s="1" t="s">
        <v>393</v>
      </c>
      <c r="E49" s="1" t="s">
        <v>394</v>
      </c>
      <c r="F49" s="1" t="s">
        <v>395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397</v>
      </c>
      <c r="B50" s="1">
        <v>0.0</v>
      </c>
      <c r="C50" s="1" t="s">
        <v>398</v>
      </c>
      <c r="D50" s="1" t="s">
        <v>399</v>
      </c>
      <c r="E50" s="1" t="s">
        <v>400</v>
      </c>
      <c r="F50" s="1" t="s">
        <v>401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402</v>
      </c>
      <c r="B51" s="1">
        <v>0.0</v>
      </c>
      <c r="C51" s="1" t="s">
        <v>403</v>
      </c>
      <c r="D51" s="1" t="s">
        <v>404</v>
      </c>
      <c r="E51" s="1" t="s">
        <v>405</v>
      </c>
      <c r="F51" s="1" t="s">
        <v>406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407</v>
      </c>
      <c r="B52" s="1">
        <v>0.0</v>
      </c>
      <c r="C52" s="1" t="s">
        <v>408</v>
      </c>
      <c r="D52" s="1" t="s">
        <v>409</v>
      </c>
      <c r="E52" s="1" t="s">
        <v>410</v>
      </c>
      <c r="F52" s="1" t="s">
        <v>411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412</v>
      </c>
      <c r="B53" s="1">
        <v>0.0</v>
      </c>
      <c r="C53" s="1" t="s">
        <v>413</v>
      </c>
      <c r="D53" s="1" t="s">
        <v>414</v>
      </c>
      <c r="E53" s="1" t="s">
        <v>415</v>
      </c>
      <c r="F53" s="1" t="s">
        <v>416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417</v>
      </c>
      <c r="B54" s="1">
        <v>0.0</v>
      </c>
      <c r="C54" s="1" t="s">
        <v>418</v>
      </c>
      <c r="D54" s="1">
        <v>0.0</v>
      </c>
      <c r="E54" s="1" t="s">
        <v>419</v>
      </c>
      <c r="F54" s="1" t="s">
        <v>413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420</v>
      </c>
      <c r="B55" s="1">
        <v>0.0</v>
      </c>
      <c r="C55" s="1" t="s">
        <v>421</v>
      </c>
      <c r="D55" s="1">
        <v>1.0</v>
      </c>
      <c r="E55" s="1" t="s">
        <v>360</v>
      </c>
      <c r="F55" s="1" t="s">
        <v>422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423</v>
      </c>
      <c r="B56" s="1">
        <v>0.0</v>
      </c>
      <c r="C56" s="1" t="s">
        <v>424</v>
      </c>
      <c r="D56" s="1">
        <v>1.0</v>
      </c>
      <c r="E56" s="1" t="s">
        <v>425</v>
      </c>
      <c r="F56" s="1" t="s">
        <v>426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427</v>
      </c>
      <c r="B57" s="1">
        <v>0.0</v>
      </c>
      <c r="C57" s="1" t="s">
        <v>428</v>
      </c>
      <c r="D57" s="1" t="s">
        <v>429</v>
      </c>
      <c r="E57" s="1" t="s">
        <v>430</v>
      </c>
      <c r="F57" s="1" t="s">
        <v>431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432</v>
      </c>
      <c r="B58" s="1">
        <v>0.0</v>
      </c>
      <c r="C58" s="1" t="s">
        <v>433</v>
      </c>
      <c r="D58" s="1">
        <v>0.0</v>
      </c>
      <c r="E58" s="1" t="s">
        <v>434</v>
      </c>
      <c r="F58" s="1" t="s">
        <v>435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436</v>
      </c>
      <c r="B59" s="1">
        <v>0.0</v>
      </c>
      <c r="C59" s="1">
        <v>0.0</v>
      </c>
      <c r="D59" s="1" t="s">
        <v>437</v>
      </c>
      <c r="E59" s="1" t="s">
        <v>438</v>
      </c>
      <c r="F59" s="1" t="s">
        <v>439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440</v>
      </c>
      <c r="B60" s="1">
        <v>0.0</v>
      </c>
      <c r="C60" s="1">
        <v>0.0</v>
      </c>
      <c r="D60" s="1" t="s">
        <v>441</v>
      </c>
      <c r="E60" s="1" t="s">
        <v>442</v>
      </c>
      <c r="F60" s="1" t="s">
        <v>443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445</v>
      </c>
      <c r="B62" s="1">
        <v>0.0</v>
      </c>
      <c r="C62" s="1">
        <v>0.0</v>
      </c>
      <c r="D62" s="1" t="s">
        <v>446</v>
      </c>
      <c r="E62" s="1" t="s">
        <v>447</v>
      </c>
      <c r="F62" s="1" t="s">
        <v>448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449</v>
      </c>
      <c r="B63" s="1">
        <v>0.0</v>
      </c>
      <c r="C63" s="1">
        <v>0.0</v>
      </c>
      <c r="D63" s="1" t="s">
        <v>450</v>
      </c>
      <c r="E63" s="1" t="s">
        <v>451</v>
      </c>
      <c r="F63" s="1" t="s">
        <v>452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453</v>
      </c>
      <c r="B64" s="1">
        <v>0.0</v>
      </c>
      <c r="C64" s="1">
        <v>0.0</v>
      </c>
      <c r="D64" s="1" t="s">
        <v>454</v>
      </c>
      <c r="E64" s="1" t="s">
        <v>455</v>
      </c>
      <c r="F64" s="1" t="s">
        <v>456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457</v>
      </c>
      <c r="B65" s="1">
        <v>0.0</v>
      </c>
      <c r="C65" s="1">
        <v>0.0</v>
      </c>
      <c r="D65" s="1" t="s">
        <v>458</v>
      </c>
      <c r="E65" s="1" t="s">
        <v>459</v>
      </c>
      <c r="F65" s="1" t="s">
        <v>460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461</v>
      </c>
      <c r="B66" s="1">
        <v>0.0</v>
      </c>
      <c r="C66" s="1">
        <v>0.0</v>
      </c>
      <c r="D66" s="1" t="s">
        <v>462</v>
      </c>
      <c r="E66" s="1" t="s">
        <v>463</v>
      </c>
      <c r="F66" s="1" t="s">
        <v>464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465</v>
      </c>
      <c r="B67" s="1">
        <v>0.0</v>
      </c>
      <c r="C67" s="1">
        <v>0.0</v>
      </c>
      <c r="D67" s="1" t="s">
        <v>466</v>
      </c>
      <c r="E67" s="1" t="s">
        <v>467</v>
      </c>
      <c r="F67" s="1" t="s">
        <v>468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469</v>
      </c>
      <c r="B68" s="1">
        <v>0.0</v>
      </c>
      <c r="C68" s="1">
        <v>0.0</v>
      </c>
      <c r="D68" s="1" t="s">
        <v>466</v>
      </c>
      <c r="E68" s="1" t="s">
        <v>467</v>
      </c>
      <c r="F68" s="1" t="s">
        <v>468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470</v>
      </c>
      <c r="B69" s="1">
        <v>0.0</v>
      </c>
      <c r="C69" s="1">
        <v>0.0</v>
      </c>
      <c r="D69" s="1" t="s">
        <v>471</v>
      </c>
      <c r="E69" s="1" t="s">
        <v>472</v>
      </c>
      <c r="F69" s="1" t="s">
        <v>473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474</v>
      </c>
      <c r="B70" s="1">
        <v>0.0</v>
      </c>
      <c r="C70" s="1">
        <v>0.0</v>
      </c>
      <c r="D70" s="1" t="s">
        <v>475</v>
      </c>
      <c r="E70" s="1" t="s">
        <v>476</v>
      </c>
      <c r="F70" s="1" t="s">
        <v>477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478</v>
      </c>
      <c r="B71" s="1">
        <v>0.0</v>
      </c>
      <c r="C71" s="1">
        <v>0.0</v>
      </c>
      <c r="D71" s="1" t="s">
        <v>479</v>
      </c>
      <c r="E71" s="1" t="s">
        <v>480</v>
      </c>
      <c r="F71" s="1" t="s">
        <v>481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482</v>
      </c>
      <c r="B72" s="1">
        <v>0.0</v>
      </c>
      <c r="C72" s="1">
        <v>0.0</v>
      </c>
      <c r="D72" s="1" t="s">
        <v>483</v>
      </c>
      <c r="E72" s="1" t="s">
        <v>484</v>
      </c>
      <c r="F72" s="1" t="s">
        <v>485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486</v>
      </c>
      <c r="B73" s="1">
        <v>0.0</v>
      </c>
      <c r="C73" s="1">
        <v>0.0</v>
      </c>
      <c r="D73" s="1" t="s">
        <v>487</v>
      </c>
      <c r="E73" s="1" t="s">
        <v>488</v>
      </c>
      <c r="F73" s="1" t="s">
        <v>489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490</v>
      </c>
      <c r="B74" s="1">
        <v>0.0</v>
      </c>
      <c r="C74" s="1">
        <v>0.0</v>
      </c>
      <c r="D74" s="1" t="s">
        <v>491</v>
      </c>
      <c r="E74" s="1">
        <v>0.0</v>
      </c>
      <c r="F74" s="1" t="s">
        <v>492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493</v>
      </c>
      <c r="B75" s="1">
        <v>0.0</v>
      </c>
      <c r="C75" s="1">
        <v>0.0</v>
      </c>
      <c r="D75" s="1" t="s">
        <v>494</v>
      </c>
      <c r="E75" s="1">
        <v>0.0</v>
      </c>
      <c r="F75" s="1" t="s">
        <v>495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496</v>
      </c>
      <c r="B76" s="1">
        <v>0.0</v>
      </c>
      <c r="C76" s="1">
        <v>0.0</v>
      </c>
      <c r="D76" s="1" t="s">
        <v>497</v>
      </c>
      <c r="E76" s="1" t="s">
        <v>498</v>
      </c>
      <c r="F76" s="1" t="s">
        <v>499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500</v>
      </c>
      <c r="B77" s="1">
        <v>0.0</v>
      </c>
      <c r="C77" s="1">
        <v>0.0</v>
      </c>
      <c r="D77" s="1" t="s">
        <v>501</v>
      </c>
      <c r="E77" s="1">
        <v>656.0</v>
      </c>
      <c r="F77" s="1" t="s">
        <v>502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503</v>
      </c>
      <c r="B78" s="1">
        <v>0.0</v>
      </c>
      <c r="C78" s="1">
        <v>0.0</v>
      </c>
      <c r="D78" s="1">
        <v>0.0</v>
      </c>
      <c r="E78" s="1" t="s">
        <v>504</v>
      </c>
      <c r="F78" s="1" t="s">
        <v>505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506</v>
      </c>
      <c r="B79" s="1">
        <v>0.0</v>
      </c>
      <c r="C79" s="1">
        <v>0.0</v>
      </c>
      <c r="D79" s="1">
        <v>0.0</v>
      </c>
      <c r="E79" s="1" t="s">
        <v>507</v>
      </c>
      <c r="F79" s="1" t="s">
        <v>508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510</v>
      </c>
      <c r="B81" s="1">
        <v>0.0</v>
      </c>
      <c r="C81" s="1">
        <v>0.0</v>
      </c>
      <c r="D81" s="1">
        <v>0.0</v>
      </c>
      <c r="E81" s="1" t="s">
        <v>511</v>
      </c>
      <c r="F81" s="1" t="s">
        <v>512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513</v>
      </c>
      <c r="B82" s="1">
        <v>0.0</v>
      </c>
      <c r="C82" s="1">
        <v>0.0</v>
      </c>
      <c r="D82" s="1">
        <v>0.0</v>
      </c>
      <c r="E82" s="1" t="s">
        <v>514</v>
      </c>
      <c r="F82" s="1" t="s">
        <v>515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516</v>
      </c>
      <c r="B83" s="1">
        <v>0.0</v>
      </c>
      <c r="C83" s="1">
        <v>0.0</v>
      </c>
      <c r="D83" s="1">
        <v>0.0</v>
      </c>
      <c r="E83" s="1" t="s">
        <v>517</v>
      </c>
      <c r="F83" s="1" t="s">
        <v>518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519</v>
      </c>
      <c r="B84" s="1">
        <v>0.0</v>
      </c>
      <c r="C84" s="1">
        <v>0.0</v>
      </c>
      <c r="D84" s="1">
        <v>0.0</v>
      </c>
      <c r="E84" s="1" t="s">
        <v>520</v>
      </c>
      <c r="F84" s="1" t="s">
        <v>521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522</v>
      </c>
      <c r="B85" s="1">
        <v>0.0</v>
      </c>
      <c r="C85" s="1">
        <v>0.0</v>
      </c>
      <c r="D85" s="1">
        <v>0.0</v>
      </c>
      <c r="E85" s="1" t="s">
        <v>523</v>
      </c>
      <c r="F85" s="1" t="s">
        <v>524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525</v>
      </c>
      <c r="B86" s="1">
        <v>0.0</v>
      </c>
      <c r="C86" s="1">
        <v>0.0</v>
      </c>
      <c r="D86" s="1">
        <v>0.0</v>
      </c>
      <c r="E86" s="1" t="s">
        <v>526</v>
      </c>
      <c r="F86" s="1" t="s">
        <v>527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528</v>
      </c>
      <c r="B87" s="1">
        <v>0.0</v>
      </c>
      <c r="C87" s="1">
        <v>0.0</v>
      </c>
      <c r="D87" s="1">
        <v>0.0</v>
      </c>
      <c r="E87" s="1" t="s">
        <v>526</v>
      </c>
      <c r="F87" s="1" t="s">
        <v>527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529</v>
      </c>
      <c r="B88" s="1">
        <v>0.0</v>
      </c>
      <c r="C88" s="1">
        <v>0.0</v>
      </c>
      <c r="D88" s="1">
        <v>0.0</v>
      </c>
      <c r="E88" s="1" t="s">
        <v>530</v>
      </c>
      <c r="F88" s="1" t="s">
        <v>531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532</v>
      </c>
      <c r="B89" s="1">
        <v>0.0</v>
      </c>
      <c r="C89" s="1">
        <v>0.0</v>
      </c>
      <c r="D89" s="1">
        <v>0.0</v>
      </c>
      <c r="E89" s="1" t="s">
        <v>533</v>
      </c>
      <c r="F89" s="1" t="s">
        <v>534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535</v>
      </c>
      <c r="B90" s="1">
        <v>0.0</v>
      </c>
      <c r="C90" s="1">
        <v>0.0</v>
      </c>
      <c r="D90" s="1">
        <v>0.0</v>
      </c>
      <c r="E90" s="1" t="s">
        <v>536</v>
      </c>
      <c r="F90" s="1" t="s">
        <v>537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538</v>
      </c>
      <c r="B91" s="1">
        <v>0.0</v>
      </c>
      <c r="C91" s="1">
        <v>0.0</v>
      </c>
      <c r="D91" s="1">
        <v>0.0</v>
      </c>
      <c r="E91" s="1" t="s">
        <v>539</v>
      </c>
      <c r="F91" s="1" t="s">
        <v>540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541</v>
      </c>
      <c r="B92" s="1">
        <v>0.0</v>
      </c>
      <c r="C92" s="1">
        <v>0.0</v>
      </c>
      <c r="D92" s="1">
        <v>0.0</v>
      </c>
      <c r="E92" s="1" t="s">
        <v>542</v>
      </c>
      <c r="F92" s="1" t="s">
        <v>543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544</v>
      </c>
      <c r="B93" s="1">
        <v>0.0</v>
      </c>
      <c r="C93" s="1">
        <v>0.0</v>
      </c>
      <c r="D93" s="1">
        <v>0.0</v>
      </c>
      <c r="E93" s="1" t="s">
        <v>545</v>
      </c>
      <c r="F93" s="1" t="s">
        <v>546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547</v>
      </c>
      <c r="B94" s="1">
        <v>0.0</v>
      </c>
      <c r="C94" s="1">
        <v>0.0</v>
      </c>
      <c r="D94" s="1">
        <v>0.0</v>
      </c>
      <c r="E94" s="1" t="s">
        <v>548</v>
      </c>
      <c r="F94" s="1" t="s">
        <v>549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550</v>
      </c>
      <c r="B95" s="1">
        <v>0.0</v>
      </c>
      <c r="C95" s="1">
        <v>0.0</v>
      </c>
      <c r="D95" s="1">
        <v>0.0</v>
      </c>
      <c r="E95" s="1" t="s">
        <v>551</v>
      </c>
      <c r="F95" s="1" t="s">
        <v>552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553</v>
      </c>
      <c r="B96" s="1">
        <v>0.0</v>
      </c>
      <c r="C96" s="1">
        <v>0.0</v>
      </c>
      <c r="D96" s="1">
        <v>0.0</v>
      </c>
      <c r="E96" s="1" t="s">
        <v>554</v>
      </c>
      <c r="F96" s="1" t="s">
        <v>555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556</v>
      </c>
      <c r="B97" s="1">
        <v>0.0</v>
      </c>
      <c r="C97" s="1">
        <v>0.0</v>
      </c>
      <c r="D97" s="1">
        <v>0.0</v>
      </c>
      <c r="E97" s="1">
        <v>0.0</v>
      </c>
      <c r="F97" s="1" t="s">
        <v>557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558</v>
      </c>
      <c r="B98" s="1">
        <v>0.0</v>
      </c>
      <c r="C98" s="1">
        <v>0.0</v>
      </c>
      <c r="D98" s="1">
        <v>0.0</v>
      </c>
      <c r="E98" s="1">
        <v>0.0</v>
      </c>
      <c r="F98" s="1" t="s">
        <v>559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560</v>
      </c>
      <c r="C1" s="1" t="s">
        <v>561</v>
      </c>
      <c r="D1" s="1" t="s">
        <v>562</v>
      </c>
      <c r="E1" s="1" t="s">
        <v>563</v>
      </c>
      <c r="F1" s="1" t="s">
        <v>564</v>
      </c>
      <c r="G1" s="1" t="s">
        <v>565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566</v>
      </c>
      <c r="B2" s="1" t="s">
        <v>567</v>
      </c>
      <c r="C2" s="1" t="s">
        <v>568</v>
      </c>
      <c r="D2" s="1" t="s">
        <v>569</v>
      </c>
      <c r="E2" s="1" t="s">
        <v>570</v>
      </c>
      <c r="F2" s="1" t="s">
        <v>570</v>
      </c>
      <c r="G2" s="1" t="s">
        <v>571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572</v>
      </c>
      <c r="B3" s="1" t="s">
        <v>571</v>
      </c>
      <c r="C3" s="1" t="s">
        <v>573</v>
      </c>
      <c r="D3" s="1" t="s">
        <v>574</v>
      </c>
      <c r="E3" s="1" t="s">
        <v>575</v>
      </c>
      <c r="F3" s="1" t="s">
        <v>576</v>
      </c>
      <c r="G3" s="1" t="s">
        <v>571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577</v>
      </c>
      <c r="B4" s="1" t="s">
        <v>567</v>
      </c>
      <c r="C4" s="1" t="s">
        <v>578</v>
      </c>
      <c r="D4" s="1" t="s">
        <v>579</v>
      </c>
      <c r="E4" s="1" t="s">
        <v>570</v>
      </c>
      <c r="F4" s="1" t="s">
        <v>570</v>
      </c>
      <c r="G4" s="1" t="s">
        <v>570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572</v>
      </c>
      <c r="B5" s="1" t="s">
        <v>571</v>
      </c>
      <c r="C5" s="1" t="s">
        <v>580</v>
      </c>
      <c r="D5" s="1" t="s">
        <v>581</v>
      </c>
      <c r="E5" s="1" t="s">
        <v>582</v>
      </c>
      <c r="F5" s="1" t="s">
        <v>576</v>
      </c>
      <c r="G5" s="1" t="s">
        <v>576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583</v>
      </c>
      <c r="B6" s="1" t="s">
        <v>571</v>
      </c>
      <c r="C6" s="1" t="s">
        <v>584</v>
      </c>
      <c r="D6" s="1" t="s">
        <v>585</v>
      </c>
      <c r="E6" s="1" t="s">
        <v>586</v>
      </c>
      <c r="F6" s="1" t="s">
        <v>587</v>
      </c>
      <c r="G6" s="1" t="s">
        <v>588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589</v>
      </c>
      <c r="B7" s="1" t="s">
        <v>571</v>
      </c>
      <c r="C7" s="1" t="s">
        <v>571</v>
      </c>
      <c r="D7" s="1" t="s">
        <v>571</v>
      </c>
      <c r="E7" s="1" t="s">
        <v>571</v>
      </c>
      <c r="F7" s="1" t="s">
        <v>571</v>
      </c>
      <c r="G7" s="1" t="s">
        <v>571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590</v>
      </c>
      <c r="B8" s="1" t="s">
        <v>571</v>
      </c>
      <c r="C8" s="1" t="s">
        <v>571</v>
      </c>
      <c r="D8" s="1" t="s">
        <v>591</v>
      </c>
      <c r="E8" s="1" t="s">
        <v>592</v>
      </c>
      <c r="F8" s="1" t="s">
        <v>593</v>
      </c>
      <c r="G8" s="1" t="s">
        <v>594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595</v>
      </c>
      <c r="B9" s="1" t="s">
        <v>596</v>
      </c>
      <c r="C9" s="1" t="s">
        <v>597</v>
      </c>
      <c r="D9" s="1" t="s">
        <v>598</v>
      </c>
      <c r="E9" s="1" t="s">
        <v>599</v>
      </c>
      <c r="F9" s="1" t="s">
        <v>600</v>
      </c>
      <c r="G9" s="1" t="s">
        <v>601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602</v>
      </c>
      <c r="B10" s="1" t="s">
        <v>603</v>
      </c>
      <c r="C10" s="1" t="s">
        <v>591</v>
      </c>
      <c r="D10" s="1" t="s">
        <v>591</v>
      </c>
      <c r="E10" s="1" t="s">
        <v>599</v>
      </c>
      <c r="F10" s="1" t="s">
        <v>600</v>
      </c>
      <c r="G10" s="1" t="s">
        <v>601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604</v>
      </c>
      <c r="B11" s="1" t="s">
        <v>591</v>
      </c>
      <c r="C11" s="1" t="s">
        <v>603</v>
      </c>
      <c r="D11" s="1" t="s">
        <v>603</v>
      </c>
      <c r="E11" s="1" t="s">
        <v>605</v>
      </c>
      <c r="F11" s="1" t="s">
        <v>606</v>
      </c>
      <c r="G11" s="1" t="s">
        <v>607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608</v>
      </c>
      <c r="B12" s="1" t="s">
        <v>571</v>
      </c>
      <c r="C12" s="1" t="s">
        <v>603</v>
      </c>
      <c r="D12" s="1" t="s">
        <v>603</v>
      </c>
      <c r="E12" s="1" t="s">
        <v>609</v>
      </c>
      <c r="F12" s="1" t="s">
        <v>610</v>
      </c>
      <c r="G12" s="1" t="s">
        <v>611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612</v>
      </c>
      <c r="B13" s="1" t="s">
        <v>571</v>
      </c>
      <c r="C13" s="1" t="s">
        <v>603</v>
      </c>
      <c r="D13" s="1" t="s">
        <v>603</v>
      </c>
      <c r="E13" s="1" t="s">
        <v>613</v>
      </c>
      <c r="F13" s="1" t="s">
        <v>614</v>
      </c>
      <c r="G13" s="1" t="s">
        <v>615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616</v>
      </c>
      <c r="B14" s="1" t="s">
        <v>571</v>
      </c>
      <c r="C14" s="1" t="s">
        <v>617</v>
      </c>
      <c r="D14" s="1" t="s">
        <v>618</v>
      </c>
      <c r="E14" s="1" t="s">
        <v>619</v>
      </c>
      <c r="F14" s="1" t="s">
        <v>620</v>
      </c>
      <c r="G14" s="1" t="s">
        <v>621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622</v>
      </c>
      <c r="B15" s="1" t="s">
        <v>571</v>
      </c>
      <c r="C15" s="1" t="s">
        <v>571</v>
      </c>
      <c r="D15" s="1" t="s">
        <v>571</v>
      </c>
      <c r="E15" s="1" t="s">
        <v>571</v>
      </c>
      <c r="F15" s="1" t="s">
        <v>571</v>
      </c>
      <c r="G15" s="1" t="s">
        <v>571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623</v>
      </c>
      <c r="B16" s="1" t="s">
        <v>571</v>
      </c>
      <c r="C16" s="1" t="s">
        <v>571</v>
      </c>
      <c r="D16" s="1" t="s">
        <v>571</v>
      </c>
      <c r="E16" s="1" t="s">
        <v>571</v>
      </c>
      <c r="F16" s="1" t="s">
        <v>571</v>
      </c>
      <c r="G16" s="1" t="s">
        <v>571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624</v>
      </c>
      <c r="B17" s="1" t="s">
        <v>571</v>
      </c>
      <c r="C17" s="1" t="s">
        <v>145</v>
      </c>
      <c r="D17" s="1" t="s">
        <v>146</v>
      </c>
      <c r="E17" s="1" t="s">
        <v>625</v>
      </c>
      <c r="F17" s="1" t="s">
        <v>626</v>
      </c>
      <c r="G17" s="1" t="s">
        <v>627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628</v>
      </c>
      <c r="B18" s="1" t="s">
        <v>571</v>
      </c>
      <c r="C18" s="1" t="s">
        <v>571</v>
      </c>
      <c r="D18" s="1" t="s">
        <v>571</v>
      </c>
      <c r="E18" s="1" t="s">
        <v>571</v>
      </c>
      <c r="F18" s="1" t="s">
        <v>571</v>
      </c>
      <c r="G18" s="1" t="s">
        <v>571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629</v>
      </c>
      <c r="B19" s="1" t="s">
        <v>630</v>
      </c>
      <c r="C19" s="1" t="s">
        <v>631</v>
      </c>
      <c r="D19" s="1" t="s">
        <v>632</v>
      </c>
      <c r="E19" s="1" t="s">
        <v>633</v>
      </c>
      <c r="F19" s="1" t="s">
        <v>634</v>
      </c>
      <c r="G19" s="1" t="s">
        <v>635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636</v>
      </c>
      <c r="B20" s="1" t="s">
        <v>637</v>
      </c>
      <c r="C20" s="1" t="s">
        <v>638</v>
      </c>
      <c r="D20" s="1" t="s">
        <v>639</v>
      </c>
      <c r="E20" s="1" t="s">
        <v>640</v>
      </c>
      <c r="F20" s="1" t="s">
        <v>641</v>
      </c>
      <c r="G20" s="1" t="s">
        <v>642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643</v>
      </c>
      <c r="B21" s="1" t="s">
        <v>571</v>
      </c>
      <c r="C21" s="1" t="s">
        <v>644</v>
      </c>
      <c r="D21" s="1" t="s">
        <v>645</v>
      </c>
      <c r="E21" s="1" t="s">
        <v>646</v>
      </c>
      <c r="F21" s="1" t="s">
        <v>647</v>
      </c>
      <c r="G21" s="1" t="s">
        <v>648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649</v>
      </c>
      <c r="B22" s="1" t="s">
        <v>571</v>
      </c>
      <c r="C22" s="1" t="s">
        <v>650</v>
      </c>
      <c r="D22" s="1" t="s">
        <v>651</v>
      </c>
      <c r="E22" s="1" t="s">
        <v>652</v>
      </c>
      <c r="F22" s="1" t="s">
        <v>653</v>
      </c>
      <c r="G22" s="1" t="s">
        <v>654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 t="s">
        <v>571</v>
      </c>
      <c r="C23" s="1" t="s">
        <v>655</v>
      </c>
      <c r="D23" s="1" t="s">
        <v>656</v>
      </c>
      <c r="E23" s="1" t="s">
        <v>571</v>
      </c>
      <c r="F23" s="1" t="s">
        <v>571</v>
      </c>
      <c r="G23" s="1" t="s">
        <v>571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657</v>
      </c>
      <c r="B24" s="1" t="s">
        <v>658</v>
      </c>
      <c r="C24" s="1" t="s">
        <v>659</v>
      </c>
      <c r="D24" s="1" t="s">
        <v>660</v>
      </c>
      <c r="E24" s="1" t="s">
        <v>661</v>
      </c>
      <c r="F24" s="1" t="s">
        <v>661</v>
      </c>
      <c r="G24" s="1" t="s">
        <v>661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662</v>
      </c>
      <c r="B25" s="1" t="s">
        <v>663</v>
      </c>
      <c r="C25" s="1" t="s">
        <v>664</v>
      </c>
      <c r="D25" s="1" t="s">
        <v>665</v>
      </c>
      <c r="E25" s="1" t="s">
        <v>666</v>
      </c>
      <c r="F25" s="1" t="s">
        <v>666</v>
      </c>
      <c r="G25" s="1" t="s">
        <v>571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667</v>
      </c>
      <c r="B26" s="1" t="s">
        <v>668</v>
      </c>
      <c r="C26" s="1" t="s">
        <v>669</v>
      </c>
      <c r="D26" s="1" t="s">
        <v>670</v>
      </c>
      <c r="E26" s="1" t="s">
        <v>571</v>
      </c>
      <c r="F26" s="1" t="s">
        <v>571</v>
      </c>
      <c r="G26" s="1" t="s">
        <v>571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671</v>
      </c>
      <c r="B2" s="1" t="s">
        <v>672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673</v>
      </c>
      <c r="B3" s="1" t="s">
        <v>674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675</v>
      </c>
      <c r="B4" s="1" t="s">
        <v>676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677</v>
      </c>
      <c r="B5" s="1" t="s">
        <v>678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679</v>
      </c>
      <c r="B6" s="1" t="s">
        <v>680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681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682</v>
      </c>
      <c r="B8" s="1" t="s">
        <v>683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684</v>
      </c>
      <c r="B9" s="4" t="s">
        <v>685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686</v>
      </c>
      <c r="B10" s="1" t="s">
        <v>687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688</v>
      </c>
      <c r="B11" s="1" t="s">
        <v>689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690</v>
      </c>
      <c r="B12" s="1" t="s">
        <v>687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691</v>
      </c>
      <c r="B13" s="1" t="s">
        <v>692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693</v>
      </c>
      <c r="B14" s="1" t="s">
        <v>694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695</v>
      </c>
      <c r="B15" s="1" t="s">
        <v>692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696</v>
      </c>
      <c r="B16" s="1" t="s">
        <v>697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698</v>
      </c>
      <c r="B17" s="1">
        <v>270.0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699</v>
      </c>
      <c r="B18" s="1" t="s">
        <v>700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701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702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703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704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705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706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707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708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709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710</v>
      </c>
      <c r="B28" s="1">
        <v>1.71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711</v>
      </c>
      <c r="B29" s="1">
        <v>1.79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712</v>
      </c>
      <c r="B30" s="1">
        <v>1.53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713</v>
      </c>
      <c r="B31" s="1">
        <v>1.81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714</v>
      </c>
      <c r="B32" s="1">
        <v>1.71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715</v>
      </c>
      <c r="B33" s="1">
        <v>1.79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716</v>
      </c>
      <c r="B34" s="1">
        <v>1.53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717</v>
      </c>
      <c r="B35" s="1">
        <v>1.81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718</v>
      </c>
      <c r="B36" s="1">
        <v>1.747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719</v>
      </c>
      <c r="B37" s="1">
        <v>-3.2526314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720</v>
      </c>
      <c r="B38" s="1">
        <v>2370533.0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721</v>
      </c>
      <c r="B39" s="1">
        <v>2370533.0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722</v>
      </c>
      <c r="B40" s="1">
        <v>4255618.0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723</v>
      </c>
      <c r="B41" s="1">
        <v>1.37888E7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724</v>
      </c>
      <c r="B42" s="1">
        <v>1.37888E7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725</v>
      </c>
      <c r="B43" s="1">
        <v>1.49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726</v>
      </c>
      <c r="B44" s="1">
        <v>1.62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727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728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729</v>
      </c>
      <c r="B47" s="1">
        <v>2.78699456E8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730</v>
      </c>
      <c r="B48" s="1">
        <v>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731</v>
      </c>
      <c r="B49" s="1">
        <v>2.7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732</v>
      </c>
      <c r="B50" s="1">
        <v>15.460971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733</v>
      </c>
      <c r="B51" s="1">
        <v>1.3271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734</v>
      </c>
      <c r="B52" s="1">
        <v>1.53295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735</v>
      </c>
      <c r="B53" s="1" t="s">
        <v>736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737</v>
      </c>
      <c r="B54" s="1">
        <v>1.8525992E8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738</v>
      </c>
      <c r="B55" s="1">
        <v>1.51547288E8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739</v>
      </c>
      <c r="B56" s="1">
        <v>1.80388E8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740</v>
      </c>
      <c r="B57" s="1">
        <v>2.3145683E7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741</v>
      </c>
      <c r="B58" s="1">
        <v>1.4729608E7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742</v>
      </c>
      <c r="B59" s="1">
        <v>1.7328384E9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743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744</v>
      </c>
      <c r="B61" s="1">
        <v>0.1283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745</v>
      </c>
      <c r="B62" s="1">
        <v>0.18656999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746</v>
      </c>
      <c r="B63" s="1">
        <v>0.26540002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747</v>
      </c>
      <c r="B64" s="1">
        <v>3.27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748</v>
      </c>
      <c r="B65" s="1">
        <v>0.131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749</v>
      </c>
      <c r="B66" s="1">
        <v>1.80388E8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750</v>
      </c>
      <c r="B67" s="1">
        <v>2.446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751</v>
      </c>
      <c r="B68" s="1">
        <v>0.6316435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752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753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754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755</v>
      </c>
      <c r="B72" s="1">
        <v>-8.4942E7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756</v>
      </c>
      <c r="B73" s="1">
        <v>-0.48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757</v>
      </c>
      <c r="B74" s="1">
        <v>-0.49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758</v>
      </c>
      <c r="B75" s="1">
        <v>10.277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759</v>
      </c>
      <c r="B76" s="1">
        <v>-2.063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760</v>
      </c>
      <c r="B77" s="1">
        <v>0.43697476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761</v>
      </c>
      <c r="B78" s="1">
        <v>0.22455823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762</v>
      </c>
      <c r="B79" s="1" t="s">
        <v>763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764</v>
      </c>
      <c r="B80" s="1" t="s">
        <v>765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766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767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768</v>
      </c>
      <c r="B83" s="1" t="s">
        <v>769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770</v>
      </c>
      <c r="B84" s="1" t="s">
        <v>769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771</v>
      </c>
      <c r="B85" s="1">
        <v>1.6213446E9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772</v>
      </c>
      <c r="B86" s="1" t="s">
        <v>773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774</v>
      </c>
      <c r="B87" s="1" t="s">
        <v>775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776</v>
      </c>
      <c r="B88" s="1" t="s">
        <v>777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778</v>
      </c>
      <c r="B89" s="1" t="s">
        <v>779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780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781</v>
      </c>
      <c r="B91" s="1">
        <v>1.545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782</v>
      </c>
      <c r="B92" s="1">
        <v>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783</v>
      </c>
      <c r="B93" s="1">
        <v>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784</v>
      </c>
      <c r="B94" s="1">
        <v>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785</v>
      </c>
      <c r="B95" s="1">
        <v>2.0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786</v>
      </c>
      <c r="B96" s="1" t="s">
        <v>787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788</v>
      </c>
      <c r="B97" s="1">
        <v>3.0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789</v>
      </c>
      <c r="B98" s="1">
        <v>1.3201E8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790</v>
      </c>
      <c r="B99" s="1">
        <v>0.732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791</v>
      </c>
      <c r="B100" s="1">
        <v>-8.9792E7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792</v>
      </c>
      <c r="B101" s="1">
        <v>8807000.0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793</v>
      </c>
      <c r="B102" s="1">
        <v>6.617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794</v>
      </c>
      <c r="B103" s="1">
        <v>6.876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795</v>
      </c>
      <c r="B104" s="1">
        <v>1.8026E7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796</v>
      </c>
      <c r="B105" s="1">
        <v>2.004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797</v>
      </c>
      <c r="B106" s="1">
        <v>0.101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798</v>
      </c>
      <c r="B107" s="1">
        <v>-0.13049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799</v>
      </c>
      <c r="B108" s="1">
        <v>-0.17751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800</v>
      </c>
      <c r="B109" s="1">
        <v>-6051000.0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801</v>
      </c>
      <c r="B110" s="1">
        <v>-4.3120752E7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802</v>
      </c>
      <c r="B111" s="1">
        <v>-5.664E7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803</v>
      </c>
      <c r="B112" s="1">
        <v>-0.269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804</v>
      </c>
      <c r="B113" s="1">
        <v>-0.33568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805</v>
      </c>
      <c r="B114" s="1">
        <v>-5.93227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806</v>
      </c>
      <c r="B115" s="1" t="s">
        <v>736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807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58</v>
      </c>
      <c r="B3" s="1">
        <v>0.0</v>
      </c>
      <c r="C3" s="1">
        <v>-5.0</v>
      </c>
      <c r="D3" s="1">
        <v>-21.0</v>
      </c>
      <c r="E3" s="1">
        <v>-69.0</v>
      </c>
      <c r="F3" s="1">
        <v>-75.0</v>
      </c>
      <c r="G3" s="1">
        <f>IF(F3*FORECAST(G2,B3:F3,B2:F2)&gt;0,FORECAST(G2,B3:F3,B2:F2),F3)*$X$1</f>
        <v>-98.2</v>
      </c>
      <c r="H3" s="1">
        <f>IF(G3*FORECAST(H2,B3:G3,B2:G2)&gt;0,FORECAST(H2,B3:G3,B2:G2),G3)*$X$1</f>
        <v>-119.6</v>
      </c>
      <c r="I3" s="1">
        <f>IF(H3*FORECAST(I2,B3:H3,B2:H2)&gt;0,FORECAST(I2,B3:H3,B2:H2),H3)*$X$1</f>
        <v>-141</v>
      </c>
      <c r="J3" s="1">
        <f>IF(I3*FORECAST(J2,B3:I3,B2:I2)&gt;0,FORECAST(J2,B3:I3,B2:I2),I3)*$X$1</f>
        <v>-162.4</v>
      </c>
      <c r="K3" s="1">
        <f>IF(J3*FORECAST(K2,B3:J3,B2:J2)&gt;0,FORECAST(K2,B3:J3,B2:J2),J3)*$X$1</f>
        <v>-183.8</v>
      </c>
      <c r="L3" s="1">
        <f>IF(K3*FORECAST(L2,B3:K3,B2:K2)&gt;0,FORECAST(L2,B3:K3,B2:K2),K3)*$X$1</f>
        <v>-205.2</v>
      </c>
      <c r="M3" s="1">
        <f>IF(L3*FORECAST(M2,B3:L3,B2:L2)&gt;0,FORECAST(M2,B3:L3,B2:L2),L3)*$X$1</f>
        <v>-226.6</v>
      </c>
      <c r="N3" s="5">
        <f>IF(M3*FORECAST(N2,B3:M3,B2:M2)&gt;0,FORECAST(N2,B3:M3,B2:M2),M3)*$X$1</f>
        <v>-248</v>
      </c>
      <c r="O3" s="5">
        <f>IF(N3*FORECAST(O2,B3:N3,B2:N2)&gt;0,FORECAST(O2,B3:N3,B2:N2),N3)*$X$1</f>
        <v>-269.4</v>
      </c>
      <c r="P3" s="5">
        <f>IF(O3*FORECAST(P2,B3:O3,B2:O2)&gt;0,FORECAST(P2,B3:O3,B2:O2),O3)*$X$1</f>
        <v>-290.8</v>
      </c>
      <c r="Q3" s="5">
        <f>IF(P3*FORECAST(Q2,B3:P3,B2:P2)&gt;0,FORECAST(Q2,B3:P3,B2:P2),P3)*$X$1</f>
        <v>-312.2</v>
      </c>
      <c r="R3" s="5">
        <f>IF(Q3*FORECAST(R2,B3:Q3,B2:Q2)&gt;0,FORECAST(R2,B3:Q3,B2:Q2),Q3)*$X$1</f>
        <v>-333.6</v>
      </c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-4.0</v>
      </c>
      <c r="C4" s="1">
        <v>1.0</v>
      </c>
      <c r="D4" s="1">
        <v>-589.0</v>
      </c>
      <c r="E4" s="1">
        <v>-313.0</v>
      </c>
      <c r="F4" s="1">
        <v>-166.0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808</v>
      </c>
      <c r="B5" s="1">
        <v>7.0</v>
      </c>
      <c r="C5" s="1">
        <v>7.0</v>
      </c>
      <c r="D5" s="1">
        <v>115.0</v>
      </c>
      <c r="E5" s="1">
        <v>174.0</v>
      </c>
      <c r="F5" s="1">
        <v>178.0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809</v>
      </c>
      <c r="L7" s="1">
        <f>IF(R3*FORECAST(R2,B3:R3,B2:R2)&gt;0,FORECAST(R2,B3:R3,B2:R2),Q3)*$X$1 * (1+0.02)/(0.0822-0.02)</f>
        <v>-5470.610932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810</v>
      </c>
      <c r="L8" s="6">
        <f t="array" ref="L8">NPV(0.0822,H3:R3)</f>
        <v>-1482.645467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811</v>
      </c>
      <c r="L9" s="6">
        <f t="array" ref="L9">NPV(0.0822,H16:R16)</f>
        <v>-2294.314783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812</v>
      </c>
      <c r="L10" s="6">
        <f>L8 + L9</f>
        <v>-3776.96025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-166.0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813</v>
      </c>
      <c r="L12" s="6">
        <f>L10 - L11</f>
        <v>-3610.96025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814</v>
      </c>
      <c r="L13" s="1">
        <v>178.0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-20.28629354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(1+0.02)/(0.0822-0.02)</f>
        <v>-5470.610932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-9.0</v>
      </c>
      <c r="C3" s="1">
        <v>-14.0</v>
      </c>
      <c r="D3" s="1">
        <v>18.0</v>
      </c>
      <c r="E3" s="1">
        <v>-9.0</v>
      </c>
      <c r="F3" s="1">
        <v>-65.0</v>
      </c>
      <c r="G3" s="1">
        <f>IF(F3*FORECAST(G2,B3:F3,B2:F2)&gt;0,FORECAST(G2,B3:F3,B2:F2),F3)*$X$1</f>
        <v>-47.9</v>
      </c>
      <c r="H3" s="1">
        <f>IF(G3*FORECAST(H2,B3:G3,B2:G2)&gt;0,FORECAST(H2,B3:G3,B2:G2),G3)*$X$1</f>
        <v>-58.6</v>
      </c>
      <c r="I3" s="1">
        <f>IF(H3*FORECAST(I2,B3:H3,B2:H2)&gt;0,FORECAST(I2,B3:H3,B2:H2),H3)*$X$1</f>
        <v>-69.3</v>
      </c>
      <c r="J3" s="1">
        <f>IF(I3*FORECAST(J2,B3:I3,B2:I2)&gt;0,FORECAST(J2,B3:I3,B2:I2),I3)*$X$1</f>
        <v>-80</v>
      </c>
      <c r="K3" s="1">
        <f>IF(J3*FORECAST(K2,B3:J3,B2:J2)&gt;0,FORECAST(K2,B3:J3,B2:J2),J3)*$X$1</f>
        <v>-90.7</v>
      </c>
      <c r="L3" s="1">
        <f>IF(K3*FORECAST(L2,B3:K3,B2:K2)&gt;0,FORECAST(L2,B3:K3,B2:K2),K3)*$X$1</f>
        <v>-101.4</v>
      </c>
      <c r="M3" s="1">
        <f>IF(L3*FORECAST(M2,B3:L3,B2:L2)&gt;0,FORECAST(M2,B3:L3,B2:L2),L3)*$X$1</f>
        <v>-112.1</v>
      </c>
      <c r="N3" s="5">
        <f>IF(M3*FORECAST(N2,B3:M3,B2:M2)&gt;0,FORECAST(N2,B3:M3,B2:M2),M3)*$X$1</f>
        <v>-122.8</v>
      </c>
      <c r="O3" s="5">
        <f>IF(N3*FORECAST(O2,B3:N3,B2:N2)&gt;0,FORECAST(O2,B3:N3,B2:N2),N3)*$X$1</f>
        <v>-133.5</v>
      </c>
      <c r="P3" s="5">
        <f>IF(O3*FORECAST(P2,B3:O3,B2:O2)&gt;0,FORECAST(P2,B3:O3,B2:O2),O3)*$X$1</f>
        <v>-144.2</v>
      </c>
      <c r="Q3" s="5">
        <f>IF(P3*FORECAST(Q2,B3:P3,B2:P2)&gt;0,FORECAST(Q2,B3:P3,B2:P2),P3)*$X$1</f>
        <v>-154.9</v>
      </c>
      <c r="R3" s="5">
        <f>IF(Q3*FORECAST(R2,B3:Q3,B2:Q2)&gt;0,FORECAST(R2,B3:Q3,B2:Q2),Q3)*$X$1</f>
        <v>-165.6</v>
      </c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-4.0</v>
      </c>
      <c r="C4" s="1">
        <v>1.0</v>
      </c>
      <c r="D4" s="1">
        <v>-589.0</v>
      </c>
      <c r="E4" s="1">
        <v>-313.0</v>
      </c>
      <c r="F4" s="1">
        <v>-166.0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808</v>
      </c>
      <c r="B5" s="1">
        <v>7.0</v>
      </c>
      <c r="C5" s="1">
        <v>7.0</v>
      </c>
      <c r="D5" s="1">
        <v>115.0</v>
      </c>
      <c r="E5" s="1">
        <v>174.0</v>
      </c>
      <c r="F5" s="1">
        <v>178.0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809</v>
      </c>
      <c r="L7" s="1">
        <f>IF(R3*FORECAST(R2,B3:R3,B2:R2)&gt;0,FORECAST(R2,B3:R3,B2:R2),Q3)*$X$1 * (1+0.02)/(0.0822-0.02)</f>
        <v>-2715.62701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810</v>
      </c>
      <c r="L8" s="6">
        <f t="array" ref="L8">NPV(0.0822,H3:R3)</f>
        <v>-732.8466624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811</v>
      </c>
      <c r="L9" s="6">
        <f t="array" ref="L9">NPV(0.0822,H16:R16)</f>
        <v>-1138.904461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812</v>
      </c>
      <c r="L10" s="6">
        <f>L8 + L9</f>
        <v>-1871.751123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-166.0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813</v>
      </c>
      <c r="L12" s="6">
        <f>L10 - L11</f>
        <v>-1705.751123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814</v>
      </c>
      <c r="L13" s="1">
        <v>178.0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-9.582871478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(1+0.02)/(0.0822-0.02)</f>
        <v>-2715.62701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