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<sst xmlns="http://schemas.openxmlformats.org/spreadsheetml/2006/main" count="362" uniqueCount="264">
  <si>
    <t>ticker</t>
  </si>
  <si>
    <t>SLAMF</t>
  </si>
  <si>
    <t>nombre</t>
  </si>
  <si>
    <t>SLAM CORP</t>
  </si>
  <si>
    <t>empresa</t>
  </si>
  <si>
    <t>Investment Holding Companies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</si>
  <si>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</si>
  <si>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</si>
  <si>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</si>
  <si>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</si>
  <si>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</si>
  <si>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</si>
  <si>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</si>
  <si>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</si>
  <si>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</si>
  <si>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</si>
  <si>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</si>
  <si>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-800.00%</t>
  </si>
  <si>
    <t>Total Assets Growth</t>
  </si>
  <si>
    <t>-1.20%</t>
  </si>
  <si>
    <t>Net Property, Plant and Equipment Growth</t>
  </si>
  <si>
    <t>Fiscal Period: December</t>
  </si>
  <si>
    <t>Net Income</t>
  </si>
  <si>
    <t>Other Operating Activities, Total</t>
  </si>
  <si>
    <t>Change In Accounts Payable</t>
  </si>
  <si>
    <t>Change in Other Net Operating Assets</t>
  </si>
  <si>
    <t>Cash from Operations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</si>
  <si>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</si>
  <si>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</si>
  <si>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</si>
  <si>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</si>
  <si>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</si>
  <si>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</si>
  <si>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</si>
  <si>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</si>
  <si>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</si>
  <si>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</si>
  <si>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</si>
  <si>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</si>
  <si>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</si>
  <si>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</si>
  <si>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</si>
  <si>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</si>
  <si>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</si>
  <si>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</si>
  <si>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</si>
  <si>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</si>
  <si>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</si>
  <si>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Other Long-Term Assets, Total</t>
  </si>
  <si>
    <t>Total Assets</t>
  </si>
  <si>
    <t>Liabilities</t>
  </si>
  <si>
    <t>Accounts Payable, Total</t>
  </si>
  <si>
    <t>Accrued Expenses, Total</t>
  </si>
  <si>
    <t>Total Current Liabilities</t>
  </si>
  <si>
    <t>Long-Term Debt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</si>
  <si>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</si>
  <si>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</si>
  <si>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</si>
  <si>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</si>
  <si>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</si>
  <si>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</si>
  <si>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</si>
  <si>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</si>
  <si>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</si>
  <si>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</si>
  <si>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-0.48</t>
  </si>
  <si>
    <t>-0.34</t>
  </si>
  <si>
    <t>-1.69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</si>
  <si>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</si>
  <si>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</si>
  <si>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</si>
  <si>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</si>
  <si>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</si>
  <si>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</si>
  <si>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</si>
  <si>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</si>
  <si>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</si>
  <si>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</si>
  <si>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</si>
  <si>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</si>
  <si>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</si>
  <si>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</si>
  <si>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</si>
  <si>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</si>
  <si>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</si>
  <si>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</si>
  <si>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</si>
  <si>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</si>
  <si>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</si>
  <si>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</si>
  <si>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0.42</t>
  </si>
  <si>
    <t>0.26</t>
  </si>
  <si>
    <t>0.11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</si>
  <si>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</si>
  <si>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</si>
  <si>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</si>
  <si>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</si>
  <si>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</si>
  <si>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</si>
  <si>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0.16</t>
  </si>
  <si>
    <t>0.07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</si>
  <si>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</si>
  <si>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</si>
  <si>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</si>
  <si>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</si>
  <si>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</si>
  <si>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</si>
  <si>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Profitability</t>
  </si>
  <si>
    <t>Return on Assets</t>
  </si>
  <si>
    <t>-0.36</t>
  </si>
  <si>
    <t>-0.83</t>
  </si>
  <si>
    <t>Return on Total Capital</t>
  </si>
  <si>
    <t>7.33</t>
  </si>
  <si>
    <t>11.25</t>
  </si>
  <si>
    <t>Return On Equity %</t>
  </si>
  <si>
    <t>-14.29</t>
  </si>
  <si>
    <t>Return on Common Equity</t>
  </si>
  <si>
    <t>Short Term Liquidity</t>
  </si>
  <si>
    <t>Current Ratio</t>
  </si>
  <si>
    <t>3.15</t>
  </si>
  <si>
    <t>0.38</t>
  </si>
  <si>
    <t>Quick Ratio</t>
  </si>
  <si>
    <t>0.63</t>
  </si>
  <si>
    <t>0.03</t>
  </si>
  <si>
    <t>Operating Cash Flow to Current Liabilities</t>
  </si>
  <si>
    <t>-6.13</t>
  </si>
  <si>
    <t>-1.28</t>
  </si>
  <si>
    <t>-0.89</t>
  </si>
  <si>
    <t>Long Term Solvency</t>
  </si>
  <si>
    <t>Total Debt/Equity</t>
  </si>
  <si>
    <t>-1.15</t>
  </si>
  <si>
    <t>-6.02</t>
  </si>
  <si>
    <t>-30.62</t>
  </si>
  <si>
    <t>Total Debt / Total Capital</t>
  </si>
  <si>
    <t>-1.16</t>
  </si>
  <si>
    <t>-6.4</t>
  </si>
  <si>
    <t>-44.13</t>
  </si>
  <si>
    <t>LT Debt/Equity</t>
  </si>
  <si>
    <t>Long-Term Debt / Total Capital</t>
  </si>
  <si>
    <t>Total Liabilities / Total Assets</t>
  </si>
  <si>
    <t>106.03</t>
  </si>
  <si>
    <t>104.2</t>
  </si>
  <si>
    <t>140.05</t>
  </si>
  <si>
    <t>Growth Over Prior Year</t>
  </si>
  <si>
    <t>EBITA, 1 Yr. Growth %</t>
  </si>
  <si>
    <t>-1.07</t>
  </si>
  <si>
    <t>35.18</t>
  </si>
  <si>
    <t>EBIT, 1 Yr. Growth %</t>
  </si>
  <si>
    <t>Earnings From Cont. Operations, 1 Yr. Growth %</t>
  </si>
  <si>
    <t>-29.21</t>
  </si>
  <si>
    <t>-75.46</t>
  </si>
  <si>
    <t>Net Income, 1 Yr. Growth %</t>
  </si>
  <si>
    <t>Normalized Net Income, 1 Yr. Growth %</t>
  </si>
  <si>
    <t>Diluted EPS Before Extra, 1 Yr. Growth %</t>
  </si>
  <si>
    <t>-37.74</t>
  </si>
  <si>
    <t>-59.61</t>
  </si>
  <si>
    <t>Total Assets, 1 Yr. Growth %</t>
  </si>
  <si>
    <t>1.13</t>
  </si>
  <si>
    <t>-83.02</t>
  </si>
  <si>
    <t>Tangible Book Value, 1 Yr. Growth %</t>
  </si>
  <si>
    <t>-29.65</t>
  </si>
  <si>
    <t>62.06</t>
  </si>
  <si>
    <t>Common Equity, 1 Yr. Growth %</t>
  </si>
  <si>
    <t>Cash From Operations, 1 Yr. Growth %</t>
  </si>
  <si>
    <t>-68.89</t>
  </si>
  <si>
    <t>85.56</t>
  </si>
  <si>
    <t>Levered Free Cash Flow, 1 Yr. Growth %</t>
  </si>
  <si>
    <t>475.72</t>
  </si>
  <si>
    <t>Unlevered Free Cash Flow, 1 Yr. Growth %</t>
  </si>
  <si>
    <t>Compound Annual Growth Rate Over Two Years</t>
  </si>
  <si>
    <t>EBITA, 2 Yr. CAGR %</t>
  </si>
  <si>
    <t>15.64</t>
  </si>
  <si>
    <t>EBIT, 2 Yr. CAGR %</t>
  </si>
  <si>
    <t>Earnings From Cont. Operations, 2 Yr. CAGR %</t>
  </si>
  <si>
    <t>-58.32</t>
  </si>
  <si>
    <t>Net Income, 2 Yr. CAGR %</t>
  </si>
  <si>
    <t>Normalized Net Income, 2 Yr. CAGR %</t>
  </si>
  <si>
    <t>Diluted EPS Before Extra, 2 Yr. CAGR %</t>
  </si>
  <si>
    <t>-49.85</t>
  </si>
  <si>
    <t>Total Assets, 2 Yr. CAGR %</t>
  </si>
  <si>
    <t>-58.56</t>
  </si>
  <si>
    <t>Tangible Book Value, 2 Yr. CAGR %</t>
  </si>
  <si>
    <t>6.77</t>
  </si>
  <si>
    <t>Common Equity, 2 Yr. CAGR %</t>
  </si>
  <si>
    <t>Cash From Operations, 2 Yr. CAGR %</t>
  </si>
  <si>
    <t>-24.02</t>
  </si>
  <si>
    <t>2021</t>
  </si>
  <si>
    <t>2022</t>
  </si>
  <si>
    <t>2023</t>
  </si>
  <si>
    <t>Capitalization
                                    1</t>
  </si>
  <si>
    <t>698.6</t>
  </si>
  <si>
    <t>726.7</t>
  </si>
  <si>
    <t>254.5</t>
  </si>
  <si>
    <t>Change</t>
  </si>
  <si>
    <t>-</t>
  </si>
  <si>
    <t>4.01%</t>
  </si>
  <si>
    <t>-64.98%</t>
  </si>
  <si>
    <t>Enterprise Value (EV)
                                    1</t>
  </si>
  <si>
    <t>728</t>
  </si>
  <si>
    <t>266.5</t>
  </si>
  <si>
    <t>4.22%</t>
  </si>
  <si>
    <t>-63.39%</t>
  </si>
  <si>
    <t>P/E ratio</t>
  </si>
  <si>
    <t>23.3x</t>
  </si>
  <si>
    <t>38.9x</t>
  </si>
  <si>
    <t>103x</t>
  </si>
  <si>
    <t>PBR</t>
  </si>
  <si>
    <t>-20.1x</t>
  </si>
  <si>
    <t>-29.7x</t>
  </si>
  <si>
    <t>-6.41x</t>
  </si>
  <si>
    <t>PEG</t>
  </si>
  <si>
    <t>-1x</t>
  </si>
  <si>
    <t>-1.7x</t>
  </si>
  <si>
    <t>Capitalization / Revenue</t>
  </si>
  <si>
    <t>EV / Revenue</t>
  </si>
  <si>
    <t>EV / EBITDA</t>
  </si>
  <si>
    <t>EV / EBIT</t>
  </si>
  <si>
    <t>-205x</t>
  </si>
  <si>
    <t>-216x</t>
  </si>
  <si>
    <t>-58.6x</t>
  </si>
  <si>
    <t>EV / FCF</t>
  </si>
  <si>
    <t>-4,464,762,549x</t>
  </si>
  <si>
    <t>-283,935,236x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</si>
  <si>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</si>
  <si>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</si>
  <si>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</si>
  <si>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</si>
  <si>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</si>
  <si>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0.4176</t>
  </si>
  <si>
    <t>0.105</t>
  </si>
  <si>
    <t>Distribution rate</t>
  </si>
  <si>
    <t>Net sales</t>
  </si>
  <si>
    <t>EBITDA</t>
  </si>
  <si>
    <t>EBIT
                                    1</t>
  </si>
  <si>
    <t>-3.404</t>
  </si>
  <si>
    <t>-3.368</t>
  </si>
  <si>
    <t>-4.552</t>
  </si>
  <si>
    <t>Net income
                                    1</t>
  </si>
  <si>
    <t>26.4</t>
  </si>
  <si>
    <t>18.69</t>
  </si>
  <si>
    <t>4.586</t>
  </si>
  <si>
    <t>Net Debt
                                    1</t>
  </si>
  <si>
    <t>-0.0714</t>
  </si>
  <si>
    <t>1.355</t>
  </si>
  <si>
    <t>12.08</t>
  </si>
  <si>
    <t>Reference price
                                    2</t>
  </si>
  <si>
    <t>9.72</t>
  </si>
  <si>
    <t>10.11</t>
  </si>
  <si>
    <t>10.85</t>
  </si>
  <si>
    <t>Nbr of stocks (in thousands)</t>
  </si>
  <si>
    <t>71,875</t>
  </si>
  <si>
    <t>23,453</t>
  </si>
  <si>
    <t>Announcement Date</t>
  </si>
  <si>
    <t>3/29/22</t>
  </si>
  <si>
    <t>3/29/23</t>
  </si>
  <si>
    <t>4/1/24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</si>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</sst>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-194.8210690564576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</v>
      </c>
      <c r="B2" s="1">
        <v>26.0</v>
      </c>
      <c r="C2" s="1">
        <v>18.0</v>
      </c>
      <c r="D2" s="1">
        <v>4.0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</v>
      </c>
      <c r="B3" s="1">
        <v>-29.0</v>
      </c>
      <c r="C3" s="1">
        <v>-22.0</v>
      </c>
      <c r="D3" s="1">
        <v>-9.0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</v>
      </c>
      <c r="B4" s="1">
        <v>2.0</v>
      </c>
      <c r="C4" s="1">
        <v>1.0</v>
      </c>
      <c r="D4" s="1">
        <v>30.0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</v>
      </c>
      <c r="B5" s="1">
        <v>-1.0</v>
      </c>
      <c r="C5" s="1">
        <v>1.0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</v>
      </c>
      <c r="B6" s="1">
        <v>-4.0</v>
      </c>
      <c r="C6" s="1">
        <v>-1.0</v>
      </c>
      <c r="D6" s="1">
        <v>-2.0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</v>
      </c>
      <c r="B7" s="1">
        <v>-575.0</v>
      </c>
      <c r="C7" s="1">
        <v>0.0</v>
      </c>
      <c r="D7" s="1">
        <v>496.0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</v>
      </c>
      <c r="B8" s="1">
        <v>-575.0</v>
      </c>
      <c r="C8" s="1">
        <v>0.0</v>
      </c>
      <c r="D8" s="1">
        <v>496.0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</v>
      </c>
      <c r="B9" s="1">
        <v>40.0</v>
      </c>
      <c r="C9" s="1">
        <v>1.0</v>
      </c>
      <c r="D9" s="1">
        <v>10.0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</v>
      </c>
      <c r="B10" s="1">
        <v>40.0</v>
      </c>
      <c r="C10" s="1">
        <v>1.0</v>
      </c>
      <c r="D10" s="1">
        <v>10.0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</v>
      </c>
      <c r="B11" s="1">
        <v>-19.0</v>
      </c>
      <c r="C11" s="1">
        <v>0.0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</v>
      </c>
      <c r="B12" s="1">
        <v>-19.0</v>
      </c>
      <c r="C12" s="1">
        <v>0.0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</v>
      </c>
      <c r="B13" s="1">
        <v>592.0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</v>
      </c>
      <c r="B14" s="1">
        <v>0.0</v>
      </c>
      <c r="C14" s="1">
        <v>0.0</v>
      </c>
      <c r="D14" s="1">
        <v>-504.0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</v>
      </c>
      <c r="B15" s="1">
        <v>-12.0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</v>
      </c>
      <c r="B16" s="1">
        <v>580.0</v>
      </c>
      <c r="C16" s="1">
        <v>1.0</v>
      </c>
      <c r="D16" s="1">
        <v>-494.0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</v>
      </c>
      <c r="B17" s="1">
        <v>47.0</v>
      </c>
      <c r="C17" s="1">
        <v>-35.0</v>
      </c>
      <c r="D17" s="1">
        <v>-4.0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</v>
      </c>
      <c r="B19" s="1">
        <v>0.0</v>
      </c>
      <c r="C19" s="1">
        <v>-16.0</v>
      </c>
      <c r="D19" s="1">
        <v>-93.0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</v>
      </c>
      <c r="B20" s="1">
        <v>0.0</v>
      </c>
      <c r="C20" s="1">
        <v>-16.0</v>
      </c>
      <c r="D20" s="1">
        <v>-93.0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</v>
      </c>
      <c r="B21" s="1">
        <v>0.0</v>
      </c>
      <c r="C21" s="1">
        <v>-1.0</v>
      </c>
      <c r="D21" s="1">
        <v>-1.0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</v>
      </c>
      <c r="B22" s="1">
        <v>20.0</v>
      </c>
      <c r="C22" s="1">
        <v>1.0</v>
      </c>
      <c r="D22" s="1">
        <v>10.0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44</v>
      </c>
      <c r="B3" s="1">
        <v>47.0</v>
      </c>
      <c r="C3" s="1">
        <v>11.0</v>
      </c>
      <c r="D3" s="1">
        <v>7.0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45</v>
      </c>
      <c r="B4" s="1">
        <v>47.0</v>
      </c>
      <c r="C4" s="1">
        <v>11.0</v>
      </c>
      <c r="D4" s="1">
        <v>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</v>
      </c>
      <c r="B5" s="1">
        <v>1.0</v>
      </c>
      <c r="C5" s="1">
        <v>30.0</v>
      </c>
      <c r="D5" s="1">
        <v>26.0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</v>
      </c>
      <c r="B6" s="1">
        <v>2.0</v>
      </c>
      <c r="C6" s="1">
        <v>42.0</v>
      </c>
      <c r="D6" s="1">
        <v>33.0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</v>
      </c>
      <c r="B7" s="1">
        <v>575.0</v>
      </c>
      <c r="C7" s="1">
        <v>583.0</v>
      </c>
      <c r="D7" s="1">
        <v>98.0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</v>
      </c>
      <c r="B8" s="1">
        <v>577.0</v>
      </c>
      <c r="C8" s="1">
        <v>584.0</v>
      </c>
      <c r="D8" s="1">
        <v>99.0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50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51</v>
      </c>
      <c r="B10" s="1">
        <v>2.0</v>
      </c>
      <c r="C10" s="1">
        <v>3.0</v>
      </c>
      <c r="D10" s="1">
        <v>34.0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52</v>
      </c>
      <c r="B11" s="1">
        <v>72.0</v>
      </c>
      <c r="C11" s="1">
        <v>1.0</v>
      </c>
      <c r="D11" s="1">
        <v>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53</v>
      </c>
      <c r="B12" s="1">
        <v>74.0</v>
      </c>
      <c r="C12" s="1">
        <v>1.0</v>
      </c>
      <c r="D12" s="1">
        <v>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54</v>
      </c>
      <c r="B13" s="1">
        <v>40.0</v>
      </c>
      <c r="C13" s="1">
        <v>1.0</v>
      </c>
      <c r="D13" s="1">
        <v>12.0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55</v>
      </c>
      <c r="B14" s="1">
        <v>611.0</v>
      </c>
      <c r="C14" s="1">
        <v>606.0</v>
      </c>
      <c r="D14" s="1">
        <v>124.0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</v>
      </c>
      <c r="B15" s="1">
        <v>612.0</v>
      </c>
      <c r="C15" s="1">
        <v>608.0</v>
      </c>
      <c r="D15" s="1">
        <v>139.0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57</v>
      </c>
      <c r="B16" s="1">
        <v>0.0</v>
      </c>
      <c r="C16" s="1">
        <v>0.0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58</v>
      </c>
      <c r="B17" s="1">
        <v>-34.0</v>
      </c>
      <c r="C17" s="1">
        <v>-24.0</v>
      </c>
      <c r="D17" s="1">
        <v>-39.0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59</v>
      </c>
      <c r="B18" s="1">
        <v>-34.0</v>
      </c>
      <c r="C18" s="1">
        <v>-24.0</v>
      </c>
      <c r="D18" s="1">
        <v>-39.0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60</v>
      </c>
      <c r="B19" s="1">
        <v>-34.0</v>
      </c>
      <c r="C19" s="1">
        <v>-24.0</v>
      </c>
      <c r="D19" s="1">
        <v>-39.0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61</v>
      </c>
      <c r="B20" s="1">
        <v>577.0</v>
      </c>
      <c r="C20" s="1">
        <v>584.0</v>
      </c>
      <c r="D20" s="1">
        <v>99.0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62</v>
      </c>
      <c r="B22" s="1">
        <v>71.0</v>
      </c>
      <c r="C22" s="1">
        <v>39.0</v>
      </c>
      <c r="D22" s="1">
        <v>23.0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63</v>
      </c>
      <c r="B23" s="1">
        <v>71.0</v>
      </c>
      <c r="C23" s="1">
        <v>71.0</v>
      </c>
      <c r="D23" s="1">
        <v>23.0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64</v>
      </c>
      <c r="B24" s="1" t="s">
        <v>65</v>
      </c>
      <c r="C24" s="1" t="s">
        <v>66</v>
      </c>
      <c r="D24" s="1" t="s">
        <v>67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68</v>
      </c>
      <c r="B25" s="1">
        <v>-34.0</v>
      </c>
      <c r="C25" s="1">
        <v>-24.0</v>
      </c>
      <c r="D25" s="1">
        <v>-39.0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69</v>
      </c>
      <c r="B26" s="1" t="s">
        <v>65</v>
      </c>
      <c r="C26" s="1" t="s">
        <v>66</v>
      </c>
      <c r="D26" s="1" t="s">
        <v>67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70</v>
      </c>
      <c r="B27" s="1">
        <v>40.0</v>
      </c>
      <c r="C27" s="1">
        <v>1.0</v>
      </c>
      <c r="D27" s="1">
        <v>12.0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71</v>
      </c>
      <c r="B28" s="1">
        <v>-7.0</v>
      </c>
      <c r="C28" s="1">
        <v>1.0</v>
      </c>
      <c r="D28" s="1">
        <v>12.0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72</v>
      </c>
      <c r="B29" s="1">
        <v>3.0</v>
      </c>
      <c r="C29" s="1">
        <v>3.0</v>
      </c>
      <c r="D29" s="1">
        <v>3.0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73</v>
      </c>
      <c r="B30" s="1">
        <v>5.0</v>
      </c>
      <c r="C30" s="1">
        <v>5.0</v>
      </c>
      <c r="D30" s="1">
        <v>5.0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74</v>
      </c>
      <c r="B2" s="1">
        <v>3.0</v>
      </c>
      <c r="C2" s="1">
        <v>3.0</v>
      </c>
      <c r="D2" s="1">
        <v>4.0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75</v>
      </c>
      <c r="B3" s="1">
        <v>3.0</v>
      </c>
      <c r="C3" s="1">
        <v>3.0</v>
      </c>
      <c r="D3" s="1">
        <v>4.0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76</v>
      </c>
      <c r="B4" s="1">
        <v>-3.0</v>
      </c>
      <c r="C4" s="1">
        <v>-3.0</v>
      </c>
      <c r="D4" s="1">
        <v>-4.0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77</v>
      </c>
      <c r="B5" s="1">
        <v>3.0</v>
      </c>
      <c r="C5" s="1">
        <v>8.0</v>
      </c>
      <c r="D5" s="1">
        <v>11.0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78</v>
      </c>
      <c r="B6" s="1">
        <v>3.0</v>
      </c>
      <c r="C6" s="1">
        <v>8.0</v>
      </c>
      <c r="D6" s="1">
        <v>11.0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79</v>
      </c>
      <c r="B7" s="1">
        <v>29.0</v>
      </c>
      <c r="C7" s="1">
        <v>13.0</v>
      </c>
      <c r="D7" s="1">
        <v>-2.0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80</v>
      </c>
      <c r="B8" s="1">
        <v>26.0</v>
      </c>
      <c r="C8" s="1">
        <v>18.0</v>
      </c>
      <c r="D8" s="1">
        <v>4.0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81</v>
      </c>
      <c r="B9" s="1">
        <v>26.0</v>
      </c>
      <c r="C9" s="1">
        <v>18.0</v>
      </c>
      <c r="D9" s="1">
        <v>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82</v>
      </c>
      <c r="B10" s="1">
        <v>26.0</v>
      </c>
      <c r="C10" s="1">
        <v>18.0</v>
      </c>
      <c r="D10" s="1">
        <v>4.0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83</v>
      </c>
      <c r="B11" s="1">
        <v>26.0</v>
      </c>
      <c r="C11" s="1">
        <v>18.0</v>
      </c>
      <c r="D11" s="1">
        <v>4.0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84</v>
      </c>
      <c r="B12" s="1">
        <v>26.0</v>
      </c>
      <c r="C12" s="1">
        <v>18.0</v>
      </c>
      <c r="D12" s="1">
        <v>4.0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85</v>
      </c>
      <c r="B13" s="1">
        <v>-1.0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86</v>
      </c>
      <c r="B14" s="1">
        <v>26.0</v>
      </c>
      <c r="C14" s="1">
        <v>18.0</v>
      </c>
      <c r="D14" s="1">
        <v>4.0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87</v>
      </c>
      <c r="B15" s="1">
        <v>26.0</v>
      </c>
      <c r="C15" s="1">
        <v>18.0</v>
      </c>
      <c r="D15" s="1">
        <v>4.0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88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89</v>
      </c>
      <c r="B17" s="1" t="s">
        <v>90</v>
      </c>
      <c r="C17" s="1" t="s">
        <v>91</v>
      </c>
      <c r="D17" s="1" t="s">
        <v>92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93</v>
      </c>
      <c r="B18" s="1" t="s">
        <v>90</v>
      </c>
      <c r="C18" s="1" t="s">
        <v>91</v>
      </c>
      <c r="D18" s="1" t="s">
        <v>92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94</v>
      </c>
      <c r="B19" s="1">
        <v>62.0</v>
      </c>
      <c r="C19" s="1">
        <v>71.0</v>
      </c>
      <c r="D19" s="1">
        <v>43.0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95</v>
      </c>
      <c r="B20" s="1" t="s">
        <v>90</v>
      </c>
      <c r="C20" s="1" t="s">
        <v>91</v>
      </c>
      <c r="D20" s="1" t="s">
        <v>92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96</v>
      </c>
      <c r="B21" s="1" t="s">
        <v>90</v>
      </c>
      <c r="C21" s="1" t="s">
        <v>91</v>
      </c>
      <c r="D21" s="1" t="s">
        <v>92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97</v>
      </c>
      <c r="B22" s="1">
        <v>63.0</v>
      </c>
      <c r="C22" s="1">
        <v>71.0</v>
      </c>
      <c r="D22" s="1">
        <v>43.0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98</v>
      </c>
      <c r="B23" s="1" t="s">
        <v>91</v>
      </c>
      <c r="C23" s="1" t="s">
        <v>99</v>
      </c>
      <c r="D23" s="1" t="s">
        <v>100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101</v>
      </c>
      <c r="B24" s="1" t="s">
        <v>91</v>
      </c>
      <c r="C24" s="1" t="s">
        <v>99</v>
      </c>
      <c r="D24" s="1" t="s">
        <v>100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102</v>
      </c>
      <c r="B26" s="1">
        <v>-3.0</v>
      </c>
      <c r="C26" s="1">
        <v>-3.0</v>
      </c>
      <c r="D26" s="1">
        <v>-4.0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103</v>
      </c>
      <c r="B27" s="1">
        <v>-3.0</v>
      </c>
      <c r="C27" s="1">
        <v>-3.0</v>
      </c>
      <c r="D27" s="1">
        <v>-4.0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104</v>
      </c>
      <c r="B28" s="1">
        <v>16.0</v>
      </c>
      <c r="C28" s="1">
        <v>11.0</v>
      </c>
      <c r="D28" s="1">
        <v>2.0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106</v>
      </c>
      <c r="B30" s="1">
        <v>3.0</v>
      </c>
      <c r="C30" s="1">
        <v>3.0</v>
      </c>
      <c r="D30" s="1">
        <v>4.0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</v>
      </c>
      <c r="B3" s="1">
        <v>0.0</v>
      </c>
      <c r="C3" s="1" t="s">
        <v>109</v>
      </c>
      <c r="D3" s="1" t="s">
        <v>110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111</v>
      </c>
      <c r="B4" s="1">
        <v>0.0</v>
      </c>
      <c r="C4" s="1" t="s">
        <v>112</v>
      </c>
      <c r="D4" s="1" t="s">
        <v>113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114</v>
      </c>
      <c r="B5" s="1">
        <v>0.0</v>
      </c>
      <c r="C5" s="1">
        <v>-63.0</v>
      </c>
      <c r="D5" s="1" t="s">
        <v>115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116</v>
      </c>
      <c r="B6" s="1">
        <v>0.0</v>
      </c>
      <c r="C6" s="1">
        <v>-63.0</v>
      </c>
      <c r="D6" s="1" t="s">
        <v>115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118</v>
      </c>
      <c r="B8" s="1" t="s">
        <v>119</v>
      </c>
      <c r="C8" s="1" t="s">
        <v>120</v>
      </c>
      <c r="D8" s="1" t="s">
        <v>92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</v>
      </c>
      <c r="B9" s="1" t="s">
        <v>122</v>
      </c>
      <c r="C9" s="1" t="s">
        <v>92</v>
      </c>
      <c r="D9" s="1" t="s">
        <v>123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</v>
      </c>
      <c r="B10" s="1" t="s">
        <v>125</v>
      </c>
      <c r="C10" s="1" t="s">
        <v>126</v>
      </c>
      <c r="D10" s="1" t="s">
        <v>127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</v>
      </c>
      <c r="B12" s="1" t="s">
        <v>130</v>
      </c>
      <c r="C12" s="1" t="s">
        <v>131</v>
      </c>
      <c r="D12" s="1" t="s">
        <v>132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 t="s">
        <v>134</v>
      </c>
      <c r="C13" s="1" t="s">
        <v>135</v>
      </c>
      <c r="D13" s="1" t="s">
        <v>136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</v>
      </c>
      <c r="B14" s="1" t="s">
        <v>130</v>
      </c>
      <c r="C14" s="1" t="s">
        <v>131</v>
      </c>
      <c r="D14" s="1" t="s">
        <v>132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</v>
      </c>
      <c r="B15" s="1" t="s">
        <v>134</v>
      </c>
      <c r="C15" s="1" t="s">
        <v>135</v>
      </c>
      <c r="D15" s="1" t="s">
        <v>136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</v>
      </c>
      <c r="B16" s="1" t="s">
        <v>140</v>
      </c>
      <c r="C16" s="1" t="s">
        <v>141</v>
      </c>
      <c r="D16" s="1" t="s">
        <v>142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</v>
      </c>
      <c r="B18" s="1">
        <v>0.0</v>
      </c>
      <c r="C18" s="1" t="s">
        <v>145</v>
      </c>
      <c r="D18" s="1" t="s">
        <v>146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</v>
      </c>
      <c r="B19" s="1">
        <v>0.0</v>
      </c>
      <c r="C19" s="1" t="s">
        <v>145</v>
      </c>
      <c r="D19" s="1" t="s">
        <v>146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</v>
      </c>
      <c r="B20" s="1">
        <v>0.0</v>
      </c>
      <c r="C20" s="1" t="s">
        <v>149</v>
      </c>
      <c r="D20" s="1" t="s">
        <v>150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</v>
      </c>
      <c r="B21" s="1">
        <v>0.0</v>
      </c>
      <c r="C21" s="1" t="s">
        <v>149</v>
      </c>
      <c r="D21" s="1" t="s">
        <v>150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</v>
      </c>
      <c r="B22" s="1">
        <v>0.0</v>
      </c>
      <c r="C22" s="1" t="s">
        <v>149</v>
      </c>
      <c r="D22" s="1" t="s">
        <v>150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153</v>
      </c>
      <c r="B23" s="1">
        <v>0.0</v>
      </c>
      <c r="C23" s="1" t="s">
        <v>154</v>
      </c>
      <c r="D23" s="1" t="s">
        <v>155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</v>
      </c>
      <c r="B24" s="1">
        <v>0.0</v>
      </c>
      <c r="C24" s="1" t="s">
        <v>157</v>
      </c>
      <c r="D24" s="1" t="s">
        <v>158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</v>
      </c>
      <c r="B25" s="1">
        <v>0.0</v>
      </c>
      <c r="C25" s="1" t="s">
        <v>160</v>
      </c>
      <c r="D25" s="1" t="s">
        <v>161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</v>
      </c>
      <c r="B26" s="1">
        <v>0.0</v>
      </c>
      <c r="C26" s="1" t="s">
        <v>160</v>
      </c>
      <c r="D26" s="1" t="s">
        <v>161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163</v>
      </c>
      <c r="B27" s="1">
        <v>0.0</v>
      </c>
      <c r="C27" s="1" t="s">
        <v>164</v>
      </c>
      <c r="D27" s="1" t="s">
        <v>165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1">
        <v>0.0</v>
      </c>
      <c r="C28" s="1">
        <v>0.0</v>
      </c>
      <c r="D28" s="1" t="s">
        <v>167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168</v>
      </c>
      <c r="B29" s="1">
        <v>0.0</v>
      </c>
      <c r="C29" s="1">
        <v>0.0</v>
      </c>
      <c r="D29" s="1" t="s">
        <v>167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170</v>
      </c>
      <c r="B31" s="1">
        <v>0.0</v>
      </c>
      <c r="C31" s="1">
        <v>0.0</v>
      </c>
      <c r="D31" s="1" t="s">
        <v>171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172</v>
      </c>
      <c r="B32" s="1">
        <v>0.0</v>
      </c>
      <c r="C32" s="1">
        <v>0.0</v>
      </c>
      <c r="D32" s="1" t="s">
        <v>171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173</v>
      </c>
      <c r="B33" s="1">
        <v>0.0</v>
      </c>
      <c r="C33" s="1">
        <v>0.0</v>
      </c>
      <c r="D33" s="1" t="s">
        <v>174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175</v>
      </c>
      <c r="B34" s="1">
        <v>0.0</v>
      </c>
      <c r="C34" s="1">
        <v>0.0</v>
      </c>
      <c r="D34" s="1" t="s">
        <v>174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176</v>
      </c>
      <c r="B35" s="1">
        <v>0.0</v>
      </c>
      <c r="C35" s="1">
        <v>0.0</v>
      </c>
      <c r="D35" s="1" t="s">
        <v>174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177</v>
      </c>
      <c r="B36" s="1">
        <v>0.0</v>
      </c>
      <c r="C36" s="1">
        <v>0.0</v>
      </c>
      <c r="D36" s="1" t="s">
        <v>178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179</v>
      </c>
      <c r="B37" s="1">
        <v>0.0</v>
      </c>
      <c r="C37" s="1">
        <v>0.0</v>
      </c>
      <c r="D37" s="1" t="s">
        <v>180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181</v>
      </c>
      <c r="B38" s="1">
        <v>0.0</v>
      </c>
      <c r="C38" s="1">
        <v>0.0</v>
      </c>
      <c r="D38" s="1" t="s">
        <v>182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183</v>
      </c>
      <c r="B39" s="1">
        <v>0.0</v>
      </c>
      <c r="C39" s="1">
        <v>0.0</v>
      </c>
      <c r="D39" s="1" t="s">
        <v>182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184</v>
      </c>
      <c r="B40" s="1">
        <v>0.0</v>
      </c>
      <c r="C40" s="1">
        <v>0.0</v>
      </c>
      <c r="D40" s="1" t="s">
        <v>185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 t="s">
        <v>186</v>
      </c>
      <c r="C1" s="1" t="s">
        <v>187</v>
      </c>
      <c r="D1" s="1" t="s">
        <v>188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189</v>
      </c>
      <c r="B2" s="1" t="s">
        <v>190</v>
      </c>
      <c r="C2" s="1" t="s">
        <v>191</v>
      </c>
      <c r="D2" s="1" t="s">
        <v>192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193</v>
      </c>
      <c r="B3" s="1" t="s">
        <v>194</v>
      </c>
      <c r="C3" s="1" t="s">
        <v>195</v>
      </c>
      <c r="D3" s="1" t="s">
        <v>196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197</v>
      </c>
      <c r="B4" s="1" t="s">
        <v>190</v>
      </c>
      <c r="C4" s="1" t="s">
        <v>198</v>
      </c>
      <c r="D4" s="1" t="s">
        <v>199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193</v>
      </c>
      <c r="B5" s="1" t="s">
        <v>194</v>
      </c>
      <c r="C5" s="1" t="s">
        <v>200</v>
      </c>
      <c r="D5" s="1" t="s">
        <v>201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202</v>
      </c>
      <c r="B6" s="1" t="s">
        <v>203</v>
      </c>
      <c r="C6" s="1" t="s">
        <v>204</v>
      </c>
      <c r="D6" s="1" t="s">
        <v>205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206</v>
      </c>
      <c r="B7" s="1" t="s">
        <v>207</v>
      </c>
      <c r="C7" s="1" t="s">
        <v>208</v>
      </c>
      <c r="D7" s="1" t="s">
        <v>209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210</v>
      </c>
      <c r="B8" s="1" t="s">
        <v>194</v>
      </c>
      <c r="C8" s="1" t="s">
        <v>211</v>
      </c>
      <c r="D8" s="1" t="s">
        <v>212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213</v>
      </c>
      <c r="B9" s="1" t="s">
        <v>194</v>
      </c>
      <c r="C9" s="1" t="s">
        <v>194</v>
      </c>
      <c r="D9" s="1" t="s">
        <v>194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214</v>
      </c>
      <c r="B10" s="1" t="s">
        <v>194</v>
      </c>
      <c r="C10" s="1" t="s">
        <v>194</v>
      </c>
      <c r="D10" s="1" t="s">
        <v>194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215</v>
      </c>
      <c r="B11" s="1" t="s">
        <v>194</v>
      </c>
      <c r="C11" s="1" t="s">
        <v>194</v>
      </c>
      <c r="D11" s="1" t="s">
        <v>194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216</v>
      </c>
      <c r="B12" s="1" t="s">
        <v>217</v>
      </c>
      <c r="C12" s="1" t="s">
        <v>218</v>
      </c>
      <c r="D12" s="1" t="s">
        <v>219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220</v>
      </c>
      <c r="B13" s="1" t="s">
        <v>194</v>
      </c>
      <c r="C13" s="1" t="s">
        <v>221</v>
      </c>
      <c r="D13" s="1" t="s">
        <v>222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223</v>
      </c>
      <c r="B14" s="1" t="s">
        <v>194</v>
      </c>
      <c r="C14" s="1" t="s">
        <v>224</v>
      </c>
      <c r="D14" s="1" t="s">
        <v>224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225</v>
      </c>
      <c r="B15" s="1" t="s">
        <v>194</v>
      </c>
      <c r="C15" s="1" t="s">
        <v>194</v>
      </c>
      <c r="D15" s="1" t="s">
        <v>194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226</v>
      </c>
      <c r="B16" s="1" t="s">
        <v>194</v>
      </c>
      <c r="C16" s="1" t="s">
        <v>194</v>
      </c>
      <c r="D16" s="1" t="s">
        <v>194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227</v>
      </c>
      <c r="B17" s="1" t="s">
        <v>228</v>
      </c>
      <c r="C17" s="1" t="s">
        <v>91</v>
      </c>
      <c r="D17" s="1" t="s">
        <v>229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230</v>
      </c>
      <c r="B18" s="1" t="s">
        <v>194</v>
      </c>
      <c r="C18" s="1" t="s">
        <v>194</v>
      </c>
      <c r="D18" s="1" t="s">
        <v>194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231</v>
      </c>
      <c r="B19" s="1" t="s">
        <v>194</v>
      </c>
      <c r="C19" s="1" t="s">
        <v>194</v>
      </c>
      <c r="D19" s="1" t="s">
        <v>194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232</v>
      </c>
      <c r="B20" s="1" t="s">
        <v>194</v>
      </c>
      <c r="C20" s="1" t="s">
        <v>194</v>
      </c>
      <c r="D20" s="1" t="s">
        <v>194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233</v>
      </c>
      <c r="B21" s="1" t="s">
        <v>234</v>
      </c>
      <c r="C21" s="1" t="s">
        <v>235</v>
      </c>
      <c r="D21" s="1" t="s">
        <v>236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237</v>
      </c>
      <c r="B22" s="1" t="s">
        <v>238</v>
      </c>
      <c r="C22" s="1" t="s">
        <v>239</v>
      </c>
      <c r="D22" s="1" t="s">
        <v>240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241</v>
      </c>
      <c r="B23" s="1" t="s">
        <v>242</v>
      </c>
      <c r="C23" s="1" t="s">
        <v>243</v>
      </c>
      <c r="D23" s="1" t="s">
        <v>244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245</v>
      </c>
      <c r="B24" s="1" t="s">
        <v>246</v>
      </c>
      <c r="C24" s="1" t="s">
        <v>247</v>
      </c>
      <c r="D24" s="1" t="s">
        <v>248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249</v>
      </c>
      <c r="B25" s="1" t="s">
        <v>250</v>
      </c>
      <c r="C25" s="1" t="s">
        <v>250</v>
      </c>
      <c r="D25" s="1" t="s">
        <v>251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252</v>
      </c>
      <c r="B26" s="1" t="s">
        <v>253</v>
      </c>
      <c r="C26" s="1" t="s">
        <v>254</v>
      </c>
      <c r="D26" s="1" t="s">
        <v>255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40</v>
      </c>
      <c r="B3" s="1">
        <v>0.0</v>
      </c>
      <c r="C3" s="1">
        <v>-16.0</v>
      </c>
      <c r="D3" s="1">
        <v>-93.0</v>
      </c>
      <c r="E3" s="1">
        <f>IF(D3*FORECAST(E2,B3:D3,B2:D2)&gt;0,FORECAST(E2,B3:D3,B2:D2),D3)*$X$1</f>
        <v>-129.3333333</v>
      </c>
      <c r="F3" s="1">
        <f>IF(E3*FORECAST(F2,B3:E3,B2:E2)&gt;0,FORECAST(F2,B3:E3,B2:E2),E3)*$X$1</f>
        <v>-175.8333333</v>
      </c>
      <c r="G3" s="1">
        <f>IF(F3*FORECAST(G2,B3:F3,B2:F2)&gt;0,FORECAST(G2,B3:F3,B2:F2),F3)*$X$1</f>
        <v>-222.3333333</v>
      </c>
      <c r="H3" s="1">
        <f>IF(G3*FORECAST(H2,B3:G3,B2:G2)&gt;0,FORECAST(H2,B3:G3,B2:G2),G3)*$X$1</f>
        <v>-268.8333333</v>
      </c>
      <c r="I3" s="1">
        <f>IF(H3*FORECAST(I2,B3:H3,B2:H2)&gt;0,FORECAST(I2,B3:H3,B2:H2),H3)*$X$1</f>
        <v>-315.3333333</v>
      </c>
      <c r="J3" s="1">
        <f>IF(I3*FORECAST(J2,B3:I3,B2:I2)&gt;0,FORECAST(J2,B3:I3,B2:I2),I3)*$X$1</f>
        <v>-361.8333333</v>
      </c>
      <c r="K3" s="1">
        <f>IF(J3*FORECAST(K2,B3:J3,B2:J2)&gt;0,FORECAST(K2,B3:J3,B2:J2),J3)*$X$1</f>
        <v>-408.3333333</v>
      </c>
      <c r="L3" s="4">
        <f>IF(K3*FORECAST(L2,B3:K3,B2:K2)&gt;0,FORECAST(L2,B3:K3,B2:K2),K3)*$X$1</f>
        <v>-454.8333333</v>
      </c>
      <c r="M3" s="4">
        <f>IF(L3*FORECAST(M2,B3:L3,B2:L2)&gt;0,FORECAST(M2,B3:L3,B2:L2),L3)*$X$1</f>
        <v>-501.3333333</v>
      </c>
      <c r="N3" s="4">
        <f>IF(M3*FORECAST(N2,B3:M3,B2:M2)&gt;0,FORECAST(N2,B3:M3,B2:M2),M3)*$X$1</f>
        <v>-547.8333333</v>
      </c>
      <c r="O3" s="4">
        <f>IF(N3*FORECAST(O2,B3:N3,B2:N2)&gt;0,FORECAST(O2,B3:N3,B2:N2),N3)*$X$1</f>
        <v>-594.3333333</v>
      </c>
      <c r="P3" s="4">
        <f>IF(O3*FORECAST(P2,B3:O3,B2:O2)&gt;0,FORECAST(P2,B3:O3,B2:O2),O3)*$X$1</f>
        <v>-640.8333333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70</v>
      </c>
      <c r="B4" s="1">
        <v>-7.0</v>
      </c>
      <c r="C4" s="1">
        <v>1.0</v>
      </c>
      <c r="D4" s="1">
        <v>12.0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257</v>
      </c>
      <c r="B5" s="1">
        <v>63.0</v>
      </c>
      <c r="C5" s="1">
        <v>71.0</v>
      </c>
      <c r="D5" s="1">
        <v>43.0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258</v>
      </c>
      <c r="L7" s="1">
        <f>IF(P3*FORECAST(P2,B3:P3,B2:P2)&gt;0,FORECAST(P2,B3:P3,B2:P2),O3)*$X$1 * (1+0.02)/(0.0789-0.02)</f>
        <v>-11097.62309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259</v>
      </c>
      <c r="L8" s="5">
        <f t="array" ref="L8">NPV(0.0789,F3:P3)</f>
        <v>-2680.171917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260</v>
      </c>
      <c r="L9" s="5">
        <f t="array" ref="L9">NPV(0.0789,F16:P16)</f>
        <v>-4813.232568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261</v>
      </c>
      <c r="L10" s="5">
        <f>L8 + L9</f>
        <v>-7493.404486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71</v>
      </c>
      <c r="L11" s="1">
        <v>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262</v>
      </c>
      <c r="L12" s="5">
        <f>L10 - L11</f>
        <v>-7505.404486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263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-174.5442904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-11097.62309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22</v>
      </c>
      <c r="B3" s="1">
        <v>26.0</v>
      </c>
      <c r="C3" s="1">
        <v>18.0</v>
      </c>
      <c r="D3" s="1">
        <v>4.0</v>
      </c>
      <c r="E3" s="1">
        <f>IF(D3*FORECAST(E2,B3:D3,B2:D2)&gt;0,FORECAST(E2,B3:D3,B2:D2),D3)*$X$1</f>
        <v>4</v>
      </c>
      <c r="F3" s="1">
        <f>IF(E3*FORECAST(F2,B3:E3,B2:E2)&gt;0,FORECAST(F2,B3:E3,B2:E2),E3)*$X$1</f>
        <v>4</v>
      </c>
      <c r="G3" s="1">
        <f>IF(F3*FORECAST(G2,B3:F3,B2:F2)&gt;0,FORECAST(G2,B3:F3,B2:F2),F3)*$X$1</f>
        <v>4</v>
      </c>
      <c r="H3" s="1">
        <f>IF(G3*FORECAST(H2,B3:G3,B2:G2)&gt;0,FORECAST(H2,B3:G3,B2:G2),G3)*$X$1</f>
        <v>4</v>
      </c>
      <c r="I3" s="1">
        <f>IF(H3*FORECAST(I2,B3:H3,B2:H2)&gt;0,FORECAST(I2,B3:H3,B2:H2),H3)*$X$1</f>
        <v>4</v>
      </c>
      <c r="J3" s="1">
        <f>IF(I3*FORECAST(J2,B3:I3,B2:I2)&gt;0,FORECAST(J2,B3:I3,B2:I2),I3)*$X$1</f>
        <v>4</v>
      </c>
      <c r="K3" s="1">
        <f>IF(J3*FORECAST(K2,B3:J3,B2:J2)&gt;0,FORECAST(K2,B3:J3,B2:J2),J3)*$X$1</f>
        <v>4</v>
      </c>
      <c r="L3" s="4">
        <f>IF(K3*FORECAST(L2,B3:K3,B2:K2)&gt;0,FORECAST(L2,B3:K3,B2:K2),K3)*$X$1</f>
        <v>4</v>
      </c>
      <c r="M3" s="4">
        <f>IF(L3*FORECAST(M2,B3:L3,B2:L2)&gt;0,FORECAST(M2,B3:L3,B2:L2),L3)*$X$1</f>
        <v>4</v>
      </c>
      <c r="N3" s="4">
        <f>IF(M3*FORECAST(N2,B3:M3,B2:M2)&gt;0,FORECAST(N2,B3:M3,B2:M2),M3)*$X$1</f>
        <v>4</v>
      </c>
      <c r="O3" s="4">
        <f>IF(N3*FORECAST(O2,B3:N3,B2:N2)&gt;0,FORECAST(O2,B3:N3,B2:N2),N3)*$X$1</f>
        <v>4</v>
      </c>
      <c r="P3" s="4">
        <f>IF(O3*FORECAST(P2,B3:O3,B2:O2)&gt;0,FORECAST(P2,B3:O3,B2:O2),O3)*$X$1</f>
        <v>4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70</v>
      </c>
      <c r="B4" s="1">
        <v>-7.0</v>
      </c>
      <c r="C4" s="1">
        <v>1.0</v>
      </c>
      <c r="D4" s="1">
        <v>12.0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257</v>
      </c>
      <c r="B5" s="1">
        <v>63.0</v>
      </c>
      <c r="C5" s="1">
        <v>71.0</v>
      </c>
      <c r="D5" s="1">
        <v>43.0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258</v>
      </c>
      <c r="L7" s="1">
        <f>IF(P3*FORECAST(P2,B3:P3,B2:P2)&gt;0,FORECAST(P2,B3:P3,B2:P2),O3)*$X$1 * (1+0.02)/(0.0789-0.02)</f>
        <v>7.79286927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259</v>
      </c>
      <c r="L8" s="5">
        <f t="array" ref="L8">NPV(0.0789,F3:P3)</f>
        <v>28.70887553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260</v>
      </c>
      <c r="L9" s="5">
        <f t="array" ref="L9">NPV(0.0789,F16:P16)</f>
        <v>3.379903234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261</v>
      </c>
      <c r="L10" s="5">
        <f>L8 + L9</f>
        <v>32.08877876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71</v>
      </c>
      <c r="L11" s="1">
        <v>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262</v>
      </c>
      <c r="L12" s="5">
        <f>L10 - L11</f>
        <v>20.08877876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263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0.4671809014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7.79286927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