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<sst xmlns="http://schemas.openxmlformats.org/spreadsheetml/2006/main" count="908" uniqueCount="716">
  <si>
    <t>ticker</t>
  </si>
  <si>
    <t>SERA</t>
  </si>
  <si>
    <t>nombre</t>
  </si>
  <si>
    <t>SERA PROGNOSTICS INC</t>
  </si>
  <si>
    <t>empresa</t>
  </si>
  <si>
    <t>Business Support Services</t>
  </si>
  <si>
    <t>Open</t>
  </si>
  <si>
    <t>Target Price</t>
  </si>
  <si>
    <t>Upside</t>
  </si>
  <si>
    <t>-560.34%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</si>
  <si>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</si>
  <si>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</si>
  <si>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</si>
  <si>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</si>
  <si>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</si>
  <si>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</si>
  <si>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</si>
  <si>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</si>
  <si>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200.00%</t>
  </si>
  <si>
    <t>Total Assets Growth</t>
  </si>
  <si>
    <t>64.29%</t>
  </si>
  <si>
    <t>Net Property, Plant and Equipment Growth</t>
  </si>
  <si>
    <t>-98.96%</t>
  </si>
  <si>
    <t>EBITDA Growth</t>
  </si>
  <si>
    <t>2.19%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</si>
  <si>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</si>
  <si>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</si>
  <si>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</si>
  <si>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</si>
  <si>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</si>
  <si>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</si>
  <si>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</si>
  <si>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</si>
  <si>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</si>
  <si>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</si>
  <si>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</si>
  <si>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</si>
  <si>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</si>
  <si>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</si>
  <si>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</si>
  <si>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</si>
  <si>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</si>
  <si>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</si>
  <si>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</si>
  <si>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</si>
  <si>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</si>
  <si>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</si>
  <si>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</si>
  <si>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</si>
  <si>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</si>
  <si>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</si>
  <si>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</si>
  <si>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</si>
  <si>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</si>
  <si>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</si>
  <si>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</si>
  <si>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</si>
  <si>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</si>
  <si>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</si>
  <si>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</si>
  <si>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</si>
  <si>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</si>
  <si>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</si>
  <si>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</si>
  <si>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</si>
  <si>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</si>
  <si>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</si>
  <si>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</si>
  <si>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</si>
  <si>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</si>
  <si>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</si>
  <si>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</si>
  <si>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</si>
  <si>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</si>
  <si>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</si>
  <si>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</si>
  <si>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</si>
  <si>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</si>
  <si>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</si>
  <si>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</si>
  <si>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</si>
  <si>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</si>
  <si>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</si>
  <si>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</si>
  <si>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</si>
  <si>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</si>
  <si>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</si>
  <si>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</si>
  <si>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</si>
  <si>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</si>
  <si>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</si>
  <si>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</si>
  <si>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</si>
  <si>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</si>
  <si>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</si>
  <si>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</si>
  <si>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</si>
  <si>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-70.29</t>
  </si>
  <si>
    <t>-73.84</t>
  </si>
  <si>
    <t>4.5</t>
  </si>
  <si>
    <t>3.19</t>
  </si>
  <si>
    <t>2.21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</si>
  <si>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</si>
  <si>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</si>
  <si>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</si>
  <si>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</si>
  <si>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</si>
  <si>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</si>
  <si>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</si>
  <si>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</si>
  <si>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</si>
  <si>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</si>
  <si>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</si>
  <si>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</si>
  <si>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</si>
  <si>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</si>
  <si>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</si>
  <si>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</si>
  <si>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</si>
  <si>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</si>
  <si>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</si>
  <si>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</si>
  <si>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</si>
  <si>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</si>
  <si>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</si>
  <si>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</si>
  <si>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</si>
  <si>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</si>
  <si>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</si>
  <si>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</si>
  <si>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</si>
  <si>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</si>
  <si>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</si>
  <si>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</si>
  <si>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</si>
  <si>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</si>
  <si>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</si>
  <si>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-10.89</t>
  </si>
  <si>
    <t>-12.76</t>
  </si>
  <si>
    <t>-2.33</t>
  </si>
  <si>
    <t>-1.43</t>
  </si>
  <si>
    <t>-1.16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</si>
  <si>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</si>
  <si>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</si>
  <si>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</si>
  <si>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</si>
  <si>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</si>
  <si>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</si>
  <si>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-6.81</t>
  </si>
  <si>
    <t>-7.97</t>
  </si>
  <si>
    <t>-1.5</t>
  </si>
  <si>
    <t>-0.9</t>
  </si>
  <si>
    <t>-0.77</t>
  </si>
  <si>
    <t>Normalized Diluted EPS</t>
  </si>
  <si>
    <t>EBITDA</t>
  </si>
  <si>
    <t>EBITA</t>
  </si>
  <si>
    <t>EBIT</t>
  </si>
  <si>
    <t>EBITDAR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</si>
  <si>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</si>
  <si>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</si>
  <si>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</si>
  <si>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</si>
  <si>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</si>
  <si>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</si>
  <si>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</si>
  <si>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</si>
  <si>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</si>
  <si>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</si>
  <si>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</si>
  <si>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</si>
  <si>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</si>
  <si>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</si>
  <si>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</si>
  <si>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</si>
  <si>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</si>
  <si>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</si>
  <si>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-59.03</t>
  </si>
  <si>
    <t>-27.34</t>
  </si>
  <si>
    <t>-21.43</t>
  </si>
  <si>
    <t>-23.5</t>
  </si>
  <si>
    <t>Return on Total Capital</t>
  </si>
  <si>
    <t>-70.68</t>
  </si>
  <si>
    <t>-29.46</t>
  </si>
  <si>
    <t>-23.47</t>
  </si>
  <si>
    <t>-28.64</t>
  </si>
  <si>
    <t>Return On Equity %</t>
  </si>
  <si>
    <t>-285.66</t>
  </si>
  <si>
    <t>-49.48</t>
  </si>
  <si>
    <t>-37.21</t>
  </si>
  <si>
    <t>-42.86</t>
  </si>
  <si>
    <t>Return on Common Equity</t>
  </si>
  <si>
    <t>17.1</t>
  </si>
  <si>
    <t>-538.85</t>
  </si>
  <si>
    <t>Margin Analysis</t>
  </si>
  <si>
    <t>Gross Profit Margin %</t>
  </si>
  <si>
    <t>54.88</t>
  </si>
  <si>
    <t>27.98</t>
  </si>
  <si>
    <t>31.37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</si>
  <si>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</si>
  <si>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</si>
  <si>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</si>
  <si>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</si>
  <si>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</si>
  <si>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</si>
  <si>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</si>
  <si>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</si>
  <si>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</si>
  <si>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</si>
  <si>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</si>
  <si>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Fixed Assets Turnover</t>
  </si>
  <si>
    <t>0.02</t>
  </si>
  <si>
    <t>0.06</t>
  </si>
  <si>
    <t>0.08</t>
  </si>
  <si>
    <t>Receivables Turnover (Average Receivables)</t>
  </si>
  <si>
    <t>16.67</t>
  </si>
  <si>
    <t>5.66</t>
  </si>
  <si>
    <t>3.83</t>
  </si>
  <si>
    <t>2.24</t>
  </si>
  <si>
    <t>Short Term Liquidity</t>
  </si>
  <si>
    <t>Current Ratio</t>
  </si>
  <si>
    <t>3.65</t>
  </si>
  <si>
    <t>1.22</t>
  </si>
  <si>
    <t>13.11</t>
  </si>
  <si>
    <t>5.8</t>
  </si>
  <si>
    <t>2.51</t>
  </si>
  <si>
    <t>Quick Ratio</t>
  </si>
  <si>
    <t>3.62</t>
  </si>
  <si>
    <t>1.2</t>
  </si>
  <si>
    <t>12.87</t>
  </si>
  <si>
    <t>5.72</t>
  </si>
  <si>
    <t>2.48</t>
  </si>
  <si>
    <t>Operating Cash Flow to Current Liabilities</t>
  </si>
  <si>
    <t>-3.27</t>
  </si>
  <si>
    <t>-3.76</t>
  </si>
  <si>
    <t>-2.23</t>
  </si>
  <si>
    <t>-1.11</t>
  </si>
  <si>
    <t>Days Sales Outstanding (Average Receivables)</t>
  </si>
  <si>
    <t>21.96</t>
  </si>
  <si>
    <t>64.54</t>
  </si>
  <si>
    <t>95.34</t>
  </si>
  <si>
    <t>162.82</t>
  </si>
  <si>
    <t>Average Days Payable Outstanding</t>
  </si>
  <si>
    <t>Long Term Solvency</t>
  </si>
  <si>
    <t>Total Debt/Equity</t>
  </si>
  <si>
    <t>85.02</t>
  </si>
  <si>
    <t>291.6</t>
  </si>
  <si>
    <t>0.09</t>
  </si>
  <si>
    <t>2.86</t>
  </si>
  <si>
    <t>2.65</t>
  </si>
  <si>
    <t>Total Debt / Total Capital</t>
  </si>
  <si>
    <t>45.95</t>
  </si>
  <si>
    <t>74.46</t>
  </si>
  <si>
    <t>2.78</t>
  </si>
  <si>
    <t>2.58</t>
  </si>
  <si>
    <t>LT Debt/Equity</t>
  </si>
  <si>
    <t>50.89</t>
  </si>
  <si>
    <t>16.16</t>
  </si>
  <si>
    <t>0.04</t>
  </si>
  <si>
    <t>1.87</t>
  </si>
  <si>
    <t>Long-Term Debt / Total Capital</t>
  </si>
  <si>
    <t>27.51</t>
  </si>
  <si>
    <t>4.13</t>
  </si>
  <si>
    <t>1.82</t>
  </si>
  <si>
    <t>1.17</t>
  </si>
  <si>
    <t>Total Liabilities / Total Assets</t>
  </si>
  <si>
    <t>52.9</t>
  </si>
  <si>
    <t>80.13</t>
  </si>
  <si>
    <t>5.76</t>
  </si>
  <si>
    <t>14.95</t>
  </si>
  <si>
    <t>26.49</t>
  </si>
  <si>
    <t>EBIT / Interest Expense</t>
  </si>
  <si>
    <t>-8.41</t>
  </si>
  <si>
    <t>-9.77</t>
  </si>
  <si>
    <t>-47.45</t>
  </si>
  <si>
    <t>-740.2</t>
  </si>
  <si>
    <t>-724.02</t>
  </si>
  <si>
    <t>EBITDA / Interest Expense</t>
  </si>
  <si>
    <t>-7.93</t>
  </si>
  <si>
    <t>-9.29</t>
  </si>
  <si>
    <t>-46.56</t>
  </si>
  <si>
    <t>-719.54</t>
  </si>
  <si>
    <t>-696.09</t>
  </si>
  <si>
    <t>(EBITDA - Capex) / Interest Expense</t>
  </si>
  <si>
    <t>-7.98</t>
  </si>
  <si>
    <t>-9.37</t>
  </si>
  <si>
    <t>-48.31</t>
  </si>
  <si>
    <t>-732.51</t>
  </si>
  <si>
    <t>-698.42</t>
  </si>
  <si>
    <t>Total Debt / EBITDA</t>
  </si>
  <si>
    <t>-0.6</t>
  </si>
  <si>
    <t>-0.5</t>
  </si>
  <si>
    <t>-0.06</t>
  </si>
  <si>
    <t>-0.05</t>
  </si>
  <si>
    <t>Net Debt / EBITDA</t>
  </si>
  <si>
    <t>0.77</t>
  </si>
  <si>
    <t>0.29</t>
  </si>
  <si>
    <t>4.03</t>
  </si>
  <si>
    <t>2.31</t>
  </si>
  <si>
    <t>2.04</t>
  </si>
  <si>
    <t>Total Debt / (EBITDA - Capex)</t>
  </si>
  <si>
    <t>-0.59</t>
  </si>
  <si>
    <t>Net Debt / (EBITDA - Capex)</t>
  </si>
  <si>
    <t>3.88</t>
  </si>
  <si>
    <t>2.26</t>
  </si>
  <si>
    <t>2.03</t>
  </si>
  <si>
    <t>Growth Over Prior Year</t>
  </si>
  <si>
    <t>Total Revenues, 1 Yr. Growth %</t>
  </si>
  <si>
    <t>-30.56</t>
  </si>
  <si>
    <t>226.83</t>
  </si>
  <si>
    <t>14.18</t>
  </si>
  <si>
    <t>Gross Profit, 1 Yr. Growth %</t>
  </si>
  <si>
    <t>-22.22</t>
  </si>
  <si>
    <t>221.43</t>
  </si>
  <si>
    <t>66.67</t>
  </si>
  <si>
    <t>EBITDA, 1 Yr. Growth %</t>
  </si>
  <si>
    <t>9.25</t>
  </si>
  <si>
    <t>103.42</t>
  </si>
  <si>
    <t>27.81</t>
  </si>
  <si>
    <t>-13.31</t>
  </si>
  <si>
    <t>EBITA, 1 Yr. Growth %</t>
  </si>
  <si>
    <t>8.42</t>
  </si>
  <si>
    <t>96.96</t>
  </si>
  <si>
    <t>27.57</t>
  </si>
  <si>
    <t>-12.77</t>
  </si>
  <si>
    <t>EBIT, 1 Yr. Growth %</t>
  </si>
  <si>
    <t>Earnings From Cont. Operations, 1 Yr. Growth %</t>
  </si>
  <si>
    <t>20.14</t>
  </si>
  <si>
    <t>76.39</t>
  </si>
  <si>
    <t>26.21</t>
  </si>
  <si>
    <t>-17.98</t>
  </si>
  <si>
    <t>Net Income, 1 Yr. Growth %</t>
  </si>
  <si>
    <t>Normalized Net Income, 1 Yr. Growth %</t>
  </si>
  <si>
    <t>81.68</t>
  </si>
  <si>
    <t>24.22</t>
  </si>
  <si>
    <t>-15.51</t>
  </si>
  <si>
    <t>Diluted EPS Before Extra, 1 Yr. Growth %</t>
  </si>
  <si>
    <t>17.14</t>
  </si>
  <si>
    <t>-81.71</t>
  </si>
  <si>
    <t>-38.8</t>
  </si>
  <si>
    <t>-18.65</t>
  </si>
  <si>
    <t>Accounts Receivable, 1 Yr. Growth %</t>
  </si>
  <si>
    <t>318.52</t>
  </si>
  <si>
    <t>41.59</t>
  </si>
  <si>
    <t>Net Property, Plant and Equip., 1 Yr. Growth %</t>
  </si>
  <si>
    <t>-40.98</t>
  </si>
  <si>
    <t>83.73</t>
  </si>
  <si>
    <t>168.81</t>
  </si>
  <si>
    <t>-33.3</t>
  </si>
  <si>
    <t>Total Assets, 1 Yr. Growth %</t>
  </si>
  <si>
    <t>-36.39</t>
  </si>
  <si>
    <t>893.71</t>
  </si>
  <si>
    <t>-20.88</t>
  </si>
  <si>
    <t>-17.96</t>
  </si>
  <si>
    <t>Tangible Book Value, 1 Yr. Growth %</t>
  </si>
  <si>
    <t>17.77</t>
  </si>
  <si>
    <t>-210.35</t>
  </si>
  <si>
    <t>-28.59</t>
  </si>
  <si>
    <t>-29.09</t>
  </si>
  <si>
    <t>Common Equity, 1 Yr. Growth %</t>
  </si>
  <si>
    <t>Cash From Operations, 1 Yr. Growth %</t>
  </si>
  <si>
    <t>-12.71</t>
  </si>
  <si>
    <t>87.55</t>
  </si>
  <si>
    <t>9.4</t>
  </si>
  <si>
    <t>-21.44</t>
  </si>
  <si>
    <t>Capital Expenditures, 1 Yr. Growth %</t>
  </si>
  <si>
    <t>36.7</t>
  </si>
  <si>
    <t>775.17</t>
  </si>
  <si>
    <t>-39.34</t>
  </si>
  <si>
    <t>-83.82</t>
  </si>
  <si>
    <t>Levered Free Cash Flow, 1 Yr. Growth %</t>
  </si>
  <si>
    <t>99.09</t>
  </si>
  <si>
    <t>-2.73</t>
  </si>
  <si>
    <t>-24.3</t>
  </si>
  <si>
    <t>Unlevered Free Cash Flow, 1 Yr. Growth %</t>
  </si>
  <si>
    <t>119.75</t>
  </si>
  <si>
    <t>-0.58</t>
  </si>
  <si>
    <t>-24.32</t>
  </si>
  <si>
    <t>Compound Annual Growth Rate Over Two Years</t>
  </si>
  <si>
    <t>Total Revenues, 2 Yr. CAGR %</t>
  </si>
  <si>
    <t>50.92</t>
  </si>
  <si>
    <t>227.41</t>
  </si>
  <si>
    <t>93.18</t>
  </si>
  <si>
    <t>Gross Profit, 2 Yr. CAGR %</t>
  </si>
  <si>
    <t>58.11</t>
  </si>
  <si>
    <t>131.46</t>
  </si>
  <si>
    <t>46.06</t>
  </si>
  <si>
    <t>EBITDA, 2 Yr. CAGR %</t>
  </si>
  <si>
    <t>49.08</t>
  </si>
  <si>
    <t>61.24</t>
  </si>
  <si>
    <t>5.85</t>
  </si>
  <si>
    <t>EBITA, 2 Yr. CAGR %</t>
  </si>
  <si>
    <t>46.13</t>
  </si>
  <si>
    <t>58.51</t>
  </si>
  <si>
    <t>6.07</t>
  </si>
  <si>
    <t>EBIT, 2 Yr. CAGR %</t>
  </si>
  <si>
    <t>Earnings From Cont. Operations, 2 Yr. CAGR %</t>
  </si>
  <si>
    <t>45.57</t>
  </si>
  <si>
    <t>49.21</t>
  </si>
  <si>
    <t>1.75</t>
  </si>
  <si>
    <t>Net Income, 2 Yr. CAGR %</t>
  </si>
  <si>
    <t>Normalized Net Income, 2 Yr. CAGR %</t>
  </si>
  <si>
    <t>47.74</t>
  </si>
  <si>
    <t>50.17</t>
  </si>
  <si>
    <t>3.01</t>
  </si>
  <si>
    <t>Diluted EPS Before Extra, 2 Yr. CAGR %</t>
  </si>
  <si>
    <t>-53.71</t>
  </si>
  <si>
    <t>-66.54</t>
  </si>
  <si>
    <t>-29.45</t>
  </si>
  <si>
    <t>Accounts Receivable, 2 Yr. CAGR %</t>
  </si>
  <si>
    <t>419.62</t>
  </si>
  <si>
    <t>651.66</t>
  </si>
  <si>
    <t>143.43</t>
  </si>
  <si>
    <t>Net Property, Plant and Equip., 2 Yr. CAGR %</t>
  </si>
  <si>
    <t>122.24</t>
  </si>
  <si>
    <t>33.9</t>
  </si>
  <si>
    <t>Total Assets, 2 Yr. CAGR %</t>
  </si>
  <si>
    <t>151.42</t>
  </si>
  <si>
    <t>180.4</t>
  </si>
  <si>
    <t>-19.43</t>
  </si>
  <si>
    <t>Tangible Book Value, 2 Yr. CAGR %</t>
  </si>
  <si>
    <t>-11.23</t>
  </si>
  <si>
    <t>-28.84</t>
  </si>
  <si>
    <t>Common Equity, 2 Yr. CAGR %</t>
  </si>
  <si>
    <t>Cash From Operations, 2 Yr. CAGR %</t>
  </si>
  <si>
    <t>27.95</t>
  </si>
  <si>
    <t>43.24</t>
  </si>
  <si>
    <t>-7.3</t>
  </si>
  <si>
    <t>Capital Expenditures, 2 Yr. CAGR %</t>
  </si>
  <si>
    <t>245.88</t>
  </si>
  <si>
    <t>130.41</t>
  </si>
  <si>
    <t>-68.67</t>
  </si>
  <si>
    <t>Levered Free Cash Flow, 2 Yr. CAGR %</t>
  </si>
  <si>
    <t>39.16</t>
  </si>
  <si>
    <t>-13.49</t>
  </si>
  <si>
    <t>Unlevered Free Cash Flow, 2 Yr. CAGR %</t>
  </si>
  <si>
    <t>47.81</t>
  </si>
  <si>
    <t>-12.56</t>
  </si>
  <si>
    <t>Compound Annual Growth Rate Over Three Years</t>
  </si>
  <si>
    <t>Total Revenues, 3 Yr. CAGR %</t>
  </si>
  <si>
    <t>95.26</t>
  </si>
  <si>
    <t>130.46</t>
  </si>
  <si>
    <t>Gross Profit, 3 Yr. CAGR %</t>
  </si>
  <si>
    <t>60.91</t>
  </si>
  <si>
    <t>89.98</t>
  </si>
  <si>
    <t>EBITDA, 3 Yr. CAGR %</t>
  </si>
  <si>
    <t>41.62</t>
  </si>
  <si>
    <t>31.6</t>
  </si>
  <si>
    <t>EBITA, 3 Yr. CAGR %</t>
  </si>
  <si>
    <t>39.66</t>
  </si>
  <si>
    <t>30.37</t>
  </si>
  <si>
    <t>EBIT, 3 Yr. CAGR %</t>
  </si>
  <si>
    <t>Earnings From Cont. Operations, 3 Yr. CAGR %</t>
  </si>
  <si>
    <t>38.81</t>
  </si>
  <si>
    <t>22.23</t>
  </si>
  <si>
    <t>Net Income, 3 Yr. CAGR %</t>
  </si>
  <si>
    <t>Normalized Net Income, 3 Yr. CAGR %</t>
  </si>
  <si>
    <t>39.4</t>
  </si>
  <si>
    <t>24.43</t>
  </si>
  <si>
    <t>Diluted EPS Before Extra, 3 Yr. CAGR %</t>
  </si>
  <si>
    <t>-49.2</t>
  </si>
  <si>
    <t>-55.01</t>
  </si>
  <si>
    <t>Accounts Receivable, 3 Yr. CAGR %</t>
  </si>
  <si>
    <t>383.46</t>
  </si>
  <si>
    <t>330.89</t>
  </si>
  <si>
    <t>Net Property, Plant and Equip., 3 Yr. CAGR %</t>
  </si>
  <si>
    <t>42.85</t>
  </si>
  <si>
    <t>48.79</t>
  </si>
  <si>
    <t>Total Assets, 3 Yr. CAGR %</t>
  </si>
  <si>
    <t>71.01</t>
  </si>
  <si>
    <t>86.15</t>
  </si>
  <si>
    <t>Tangible Book Value, 3 Yr. CAGR %</t>
  </si>
  <si>
    <t>-2.46</t>
  </si>
  <si>
    <t>-17.64</t>
  </si>
  <si>
    <t>Common Equity, 3 Yr. CAGR %</t>
  </si>
  <si>
    <t>Cash From Operations, 3 Yr. CAGR %</t>
  </si>
  <si>
    <t>21.44</t>
  </si>
  <si>
    <t>17.25</t>
  </si>
  <si>
    <t>Capital Expenditures, 3 Yr. CAGR %</t>
  </si>
  <si>
    <t>93.6</t>
  </si>
  <si>
    <t>-4.94</t>
  </si>
  <si>
    <t>Levered Free Cash Flow, 3 Yr. CAGR %</t>
  </si>
  <si>
    <t>14.21</t>
  </si>
  <si>
    <t>Unlevered Free Cash Flow, 3 Yr. CAGR %</t>
  </si>
  <si>
    <t>18.88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</si>
  <si>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</si>
  <si>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</si>
  <si>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</si>
  <si>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</si>
  <si>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</si>
  <si>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</si>
  <si>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</si>
  <si>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210.9</t>
  </si>
  <si>
    <t>39.08</t>
  </si>
  <si>
    <t>187.4</t>
  </si>
  <si>
    <t>213.8</t>
  </si>
  <si>
    <t>-</t>
  </si>
  <si>
    <t>Change</t>
  </si>
  <si>
    <t>-81.47%</t>
  </si>
  <si>
    <t>379.49%</t>
  </si>
  <si>
    <t>14.08%</t>
  </si>
  <si>
    <t>0%</t>
  </si>
  <si>
    <t>Enterprise Value (EV)</t>
  </si>
  <si>
    <t>P/E ratio</t>
  </si>
  <si>
    <t>-2.95x</t>
  </si>
  <si>
    <t>-0.88x</t>
  </si>
  <si>
    <t>-5.16x</t>
  </si>
  <si>
    <t>-6.49x</t>
  </si>
  <si>
    <t>-6.33x</t>
  </si>
  <si>
    <t>PBR</t>
  </si>
  <si>
    <t>PEG</t>
  </si>
  <si>
    <t>0x</t>
  </si>
  <si>
    <t>0.3x</t>
  </si>
  <si>
    <t>0.4x</t>
  </si>
  <si>
    <t>-2.47x</t>
  </si>
  <si>
    <t>Capitalization / Revenue</t>
  </si>
  <si>
    <t>2,572x</t>
  </si>
  <si>
    <t>146x</t>
  </si>
  <si>
    <t>612x</t>
  </si>
  <si>
    <t>2,138x</t>
  </si>
  <si>
    <t>44.5x</t>
  </si>
  <si>
    <t>11.9x</t>
  </si>
  <si>
    <t>EV / Revenue</t>
  </si>
  <si>
    <t>EV / EBITDA</t>
  </si>
  <si>
    <t>-0x</t>
  </si>
  <si>
    <t>-6.02x</t>
  </si>
  <si>
    <t>EV / EBIT</t>
  </si>
  <si>
    <t>-6.01x</t>
  </si>
  <si>
    <t>-6.3x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</si>
  <si>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</si>
  <si>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</si>
  <si>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</si>
  <si>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</si>
  <si>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</si>
  <si>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-0.975</t>
  </si>
  <si>
    <t>-1</t>
  </si>
  <si>
    <t>Distribution rate</t>
  </si>
  <si>
    <t>Net sales
                                    1</t>
  </si>
  <si>
    <t>0.082</t>
  </si>
  <si>
    <t>0.268</t>
  </si>
  <si>
    <t>0.306</t>
  </si>
  <si>
    <t>0.1</t>
  </si>
  <si>
    <t>4.8</t>
  </si>
  <si>
    <t>17.9</t>
  </si>
  <si>
    <t>EBITDA
                                    1</t>
  </si>
  <si>
    <t>-34.74</t>
  </si>
  <si>
    <t>-44.9</t>
  </si>
  <si>
    <t>-38.92</t>
  </si>
  <si>
    <t>-35.5</t>
  </si>
  <si>
    <t>EBIT
                                    1</t>
  </si>
  <si>
    <t>-35.4</t>
  </si>
  <si>
    <t>-45.65</t>
  </si>
  <si>
    <t>-39.82</t>
  </si>
  <si>
    <t>-35.57</t>
  </si>
  <si>
    <t>-33.94</t>
  </si>
  <si>
    <t>Net income
                                    1</t>
  </si>
  <si>
    <t>-35.01</t>
  </si>
  <si>
    <t>-44.19</t>
  </si>
  <si>
    <t>-36.24</t>
  </si>
  <si>
    <t>-32.24</t>
  </si>
  <si>
    <t>-31.35</t>
  </si>
  <si>
    <t>Reference price
                                    2</t>
  </si>
  <si>
    <t>6.870</t>
  </si>
  <si>
    <t>1.260</t>
  </si>
  <si>
    <t>5.980</t>
  </si>
  <si>
    <t>6.330</t>
  </si>
  <si>
    <t>Nbr of stocks (in thousands)</t>
  </si>
  <si>
    <t>30,699</t>
  </si>
  <si>
    <t>31,017</t>
  </si>
  <si>
    <t>31,337</t>
  </si>
  <si>
    <t>33,772</t>
  </si>
  <si>
    <t>Announcement Date</t>
  </si>
  <si>
    <t>3/29/22</t>
  </si>
  <si>
    <t>3/22/23</t>
  </si>
  <si>
    <t>3/20/24</t>
  </si>
  <si>
    <t>address1</t>
  </si>
  <si>
    <t>2749 East Parleys Way</t>
  </si>
  <si>
    <t>address2</t>
  </si>
  <si>
    <t>Suite 200</t>
  </si>
  <si>
    <t>city</t>
  </si>
  <si>
    <t>Salt Lake City</t>
  </si>
  <si>
    <t>state</t>
  </si>
  <si>
    <t>UT</t>
  </si>
  <si>
    <t>zip</t>
  </si>
  <si>
    <t>84109</t>
  </si>
  <si>
    <t>country</t>
  </si>
  <si>
    <t>phone</t>
  </si>
  <si>
    <t>801 990 0520</t>
  </si>
  <si>
    <t>fax</t>
  </si>
  <si>
    <t>801 990 6601</t>
  </si>
  <si>
    <t>website</t>
  </si>
  <si>
    <t>https://seraprognostics.com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</si>
  <si>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</si>
  <si>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</si>
  <si>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</si>
  <si>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</si>
  <si>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</si>
  <si>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</si>
  <si>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</si>
  <si>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</si>
  <si>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</si>
  <si>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</si>
  <si>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</si>
  <si>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Sera Prognostics, Inc., a women's health diagnostic company, discovers, develops, and commercializes biomarker tests for improving pregnancy outcomes in the United States. The company develops PreTRM test, a blood-based biomarker test to predict the risk of spontaneous preterm birth in singleton pregnancies. It is also developing a portfolio of product candidates for various pregnancy-related conditions, including preterm birth, preeclampsia, molecular time-to-birth, predictive analytics, gestational diabetes mellitus, fetal growth restriction, stillbirth, and postpartum depression. The company was incorporated in 2008 and is headquartered in Salt Lake City, Utah.</t>
  </si>
  <si>
    <t>fullTimeEmployees</t>
  </si>
  <si>
    <t>companyOfficers</t>
  </si>
  <si>
    <t>[{'maxAge': 1, 'name': 'Ms. Evguenia  Lindgardt M.B.A.', 'age': 50, 'title': 'President, CEO &amp; Director', 'yearBorn': 1974, 'fiscalYear': 2023, 'totalPay': 622420, 'exercisedValue': 0, 'unexercisedValue': 692995}, {'maxAge': 1, 'name': 'Mr. Austin  Aerts', 'age': 37, 'title': 'Chief Financial Officer', 'yearBorn': 1987, 'fiscalYear': 2023, 'totalPay': 367625, 'exercisedValue': 0, 'unexercisedValue': 226527}, {'maxAge': 1, 'name': 'Dr. John J. Boniface Ph.D.', 'age': 62, 'title': 'Chief Scientific Officer', 'yearBorn': 1962, 'fiscalYear': 2023, 'totalPay': 467323, 'exercisedValue': 0, 'unexercisedValue': 1664595}, {'maxAge': 1, 'name': 'Dr. Gregory C. Critchfield M.D., M.S.', 'age': 71, 'title': 'Executive Director', 'yearBorn': 1953, 'fiscalYear': 2023, 'totalPay': 1038448, 'exercisedValue': 0, 'unexercisedValue': 3009294}, {'maxAge': 1, 'name': 'Mr. Robert G. Harrison', 'age': 58, 'title': 'Chief Information Officer', 'yearBorn': 1966, 'fiscalYear': 2023, 'totalPay': 384178, 'exercisedValue': 0, 'unexercisedValue': 0}, {'maxAge': 1, 'name': 'Mr. Benjamin G. Jackson J.D.', 'age': 45, 'title': 'General Counsel', 'yearBorn': 1979, 'fiscalYear': 2023, 'totalPay': 410755, 'exercisedValue': 0, 'unexercisedValue': 0}, {'maxAge': 1, 'name': 'Dr. Paul  Kearney Ph.D.', 'age': 56, 'title': 'Chief Data Officer', 'yearBorn': 1968,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</si>
  <si>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</si>
  <si>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</si>
  <si>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</si>
  <si>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</si>
  <si>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</si>
  <si>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</si>
  <si>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</si>
  <si>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</si>
  <si>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</si>
  <si>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</si>
  <si>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</si>
  <si>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</si>
  <si>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</si>
  <si>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</si>
  <si>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</si>
  <si>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</si>
  <si>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</si>
  <si>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</si>
  <si>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</si>
  <si>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</si>
  <si>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</si>
  <si>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</si>
  <si>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</si>
  <si>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</si>
  <si>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</si>
  <si>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</si>
  <si>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</si>
  <si>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</si>
  <si>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</si>
  <si>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</si>
  <si>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</si>
  <si>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</si>
  <si>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</si>
  <si>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</si>
  <si>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</si>
  <si>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</si>
  <si>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</si>
  <si>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</si>
  <si>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</si>
  <si>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</si>
  <si>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</si>
  <si>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</si>
  <si>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</si>
  <si>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</si>
  <si>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</si>
  <si>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</si>
  <si>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</si>
  <si>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</si>
  <si>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</si>
  <si>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</si>
  <si>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</si>
  <si>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</si>
  <si>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</si>
  <si>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</si>
  <si>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</si>
  <si>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</si>
  <si>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</si>
  <si>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</si>
  <si>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</si>
  <si>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</si>
  <si>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</si>
  <si>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</si>
  <si>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</si>
  <si>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</si>
  <si>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</si>
  <si>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</si>
  <si>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</si>
  <si>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</si>
  <si>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Sera Prognostics,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</si>
  <si>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</si>
  <si>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</si>
  <si>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</si>
  <si>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</si>
  <si>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</si>
  <si>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</si>
  <si>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</si>
  <si>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ffc77ee4-8657-3dbe-b826-8ca286db1e6f</t>
  </si>
  <si>
    <t>messageBoardId</t>
  </si>
  <si>
    <t>finmb_117852744</t>
  </si>
  <si>
    <t>gmtOffSetMilliseconds</t>
  </si>
  <si>
    <t>currentPrice</t>
  </si>
  <si>
    <t>recommendationMean</t>
  </si>
  <si>
    <t>recommendationKey</t>
  </si>
  <si>
    <t>strong_buy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</si>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</sst>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eraprognos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-29.46203526815784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2.16144E8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-16.0</v>
      </c>
      <c r="C2" s="1">
        <v>-19.0</v>
      </c>
      <c r="D2" s="1">
        <v>-35.0</v>
      </c>
      <c r="E2" s="1">
        <v>-44.0</v>
      </c>
      <c r="F2" s="1">
        <v>-36.0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94.0</v>
      </c>
      <c r="C3" s="1">
        <v>89.0</v>
      </c>
      <c r="D3" s="1">
        <v>65.0</v>
      </c>
      <c r="E3" s="1">
        <v>75.0</v>
      </c>
      <c r="F3" s="1">
        <v>90.0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94.0</v>
      </c>
      <c r="C4" s="1">
        <v>89.0</v>
      </c>
      <c r="D4" s="1">
        <v>65.0</v>
      </c>
      <c r="E4" s="1">
        <v>75.0</v>
      </c>
      <c r="F4" s="1">
        <v>90.0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-10.0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43.0</v>
      </c>
      <c r="C6" s="1">
        <v>72.0</v>
      </c>
      <c r="D6" s="1">
        <v>3.0</v>
      </c>
      <c r="E6" s="1">
        <v>5.0</v>
      </c>
      <c r="F6" s="1">
        <v>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-43.0</v>
      </c>
      <c r="C7" s="1">
        <v>1.0</v>
      </c>
      <c r="D7" s="1">
        <v>-37.0</v>
      </c>
      <c r="E7" s="1">
        <v>21.0</v>
      </c>
      <c r="F7" s="1">
        <v>-63.0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-2.0</v>
      </c>
      <c r="E8" s="1">
        <v>-8.0</v>
      </c>
      <c r="F8" s="1">
        <v>-4.0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-53.0</v>
      </c>
      <c r="C9" s="1">
        <v>-30.0</v>
      </c>
      <c r="D9" s="1">
        <v>60.0</v>
      </c>
      <c r="E9" s="1">
        <v>35.0</v>
      </c>
      <c r="F9" s="1">
        <v>-44.0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3.0</v>
      </c>
      <c r="E10" s="1">
        <v>5.0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0.0</v>
      </c>
      <c r="D11" s="1">
        <v>-3.0</v>
      </c>
      <c r="E11" s="1">
        <v>-2.0</v>
      </c>
      <c r="F11" s="1">
        <v>-7.0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-19.0</v>
      </c>
      <c r="C12" s="1">
        <v>-16.0</v>
      </c>
      <c r="D12" s="1">
        <v>-31.0</v>
      </c>
      <c r="E12" s="1">
        <v>-34.0</v>
      </c>
      <c r="F12" s="1">
        <v>-27.0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-10.0</v>
      </c>
      <c r="C13" s="1">
        <v>-14.0</v>
      </c>
      <c r="D13" s="1">
        <v>-1.0</v>
      </c>
      <c r="E13" s="1">
        <v>-79.0</v>
      </c>
      <c r="F13" s="1">
        <v>-12.0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10.0</v>
      </c>
      <c r="C14" s="1">
        <v>0.0</v>
      </c>
      <c r="D14" s="1">
        <v>0.0</v>
      </c>
      <c r="E14" s="1">
        <v>1.0</v>
      </c>
      <c r="F14" s="1">
        <v>31.0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-81.0</v>
      </c>
      <c r="E15" s="1">
        <v>6.0</v>
      </c>
      <c r="F15" s="1">
        <v>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-14.0</v>
      </c>
      <c r="D16" s="1">
        <v>-82.0</v>
      </c>
      <c r="E16" s="1">
        <v>5.0</v>
      </c>
      <c r="F16" s="1">
        <v>43.0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6.0</v>
      </c>
      <c r="C17" s="1">
        <v>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6.0</v>
      </c>
      <c r="C18" s="1">
        <v>1.0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-2.0</v>
      </c>
      <c r="D19" s="1">
        <v>-7.0</v>
      </c>
      <c r="E19" s="1">
        <v>-30.0</v>
      </c>
      <c r="F19" s="1">
        <v>-46.0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-3.0</v>
      </c>
      <c r="C20" s="1">
        <v>-2.0</v>
      </c>
      <c r="D20" s="1">
        <v>-7.0</v>
      </c>
      <c r="E20" s="1">
        <v>-30.0</v>
      </c>
      <c r="F20" s="1">
        <v>-46.0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2.0</v>
      </c>
      <c r="C21" s="1">
        <v>17.0</v>
      </c>
      <c r="D21" s="1">
        <v>67.0</v>
      </c>
      <c r="E21" s="1">
        <v>30.0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29.0</v>
      </c>
      <c r="C22" s="1">
        <v>10.0</v>
      </c>
      <c r="D22" s="1">
        <v>98.0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88.0</v>
      </c>
      <c r="C23" s="1">
        <v>0.0</v>
      </c>
      <c r="D23" s="1">
        <v>1.0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33.0</v>
      </c>
      <c r="C24" s="1">
        <v>9.0</v>
      </c>
      <c r="D24" s="1">
        <v>160.0</v>
      </c>
      <c r="E24" s="1">
        <v>0.0</v>
      </c>
      <c r="F24" s="1">
        <v>75.0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13.0</v>
      </c>
      <c r="C25" s="1">
        <v>-7.0</v>
      </c>
      <c r="D25" s="1">
        <v>45.0</v>
      </c>
      <c r="E25" s="1">
        <v>-29.0</v>
      </c>
      <c r="F25" s="1">
        <v>-26.0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46.0</v>
      </c>
      <c r="C27" s="1">
        <v>25.0</v>
      </c>
      <c r="D27" s="1">
        <v>1.0</v>
      </c>
      <c r="E27" s="1">
        <v>4.0</v>
      </c>
      <c r="F27" s="1">
        <v>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-9.0</v>
      </c>
      <c r="D28" s="1">
        <v>-19.0</v>
      </c>
      <c r="E28" s="1">
        <v>-19.0</v>
      </c>
      <c r="F28" s="1">
        <v>-14.0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-8.0</v>
      </c>
      <c r="D29" s="1">
        <v>-19.0</v>
      </c>
      <c r="E29" s="1">
        <v>-19.0</v>
      </c>
      <c r="F29" s="1">
        <v>-14.0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-94.0</v>
      </c>
      <c r="D30" s="1">
        <v>-25.0</v>
      </c>
      <c r="E30" s="1">
        <v>-3.0</v>
      </c>
      <c r="F30" s="1">
        <v>-4.0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2.0</v>
      </c>
      <c r="C31" s="1">
        <v>-1.0</v>
      </c>
      <c r="D31" s="1">
        <v>-7.0</v>
      </c>
      <c r="E31" s="1">
        <v>-30.0</v>
      </c>
      <c r="F31" s="1">
        <v>-46.0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21.0</v>
      </c>
      <c r="C3" s="1">
        <v>13.0</v>
      </c>
      <c r="D3" s="1">
        <v>58.0</v>
      </c>
      <c r="E3" s="1">
        <v>29.0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46.0</v>
      </c>
      <c r="E4" s="1">
        <v>52.0</v>
      </c>
      <c r="F4" s="1">
        <v>45.0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21.0</v>
      </c>
      <c r="C5" s="1">
        <v>13.0</v>
      </c>
      <c r="D5" s="1">
        <v>105.0</v>
      </c>
      <c r="E5" s="1">
        <v>82.0</v>
      </c>
      <c r="F5" s="1">
        <v>49.0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2.0</v>
      </c>
      <c r="E6" s="1">
        <v>11.0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3.0</v>
      </c>
      <c r="E7" s="1">
        <v>6.0</v>
      </c>
      <c r="F7" s="1">
        <v>11.0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3.0</v>
      </c>
      <c r="E8" s="1">
        <v>6.0</v>
      </c>
      <c r="F8" s="1">
        <v>11.0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16.0</v>
      </c>
      <c r="C9" s="1">
        <v>19.0</v>
      </c>
      <c r="D9" s="1">
        <v>1.0</v>
      </c>
      <c r="E9" s="1">
        <v>1.0</v>
      </c>
      <c r="F9" s="1">
        <v>79.0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21.0</v>
      </c>
      <c r="C10" s="1">
        <v>13.0</v>
      </c>
      <c r="D10" s="1">
        <v>110.0</v>
      </c>
      <c r="E10" s="1">
        <v>90.0</v>
      </c>
      <c r="F10" s="1">
        <v>61.0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6.0</v>
      </c>
      <c r="C11" s="1">
        <v>6.0</v>
      </c>
      <c r="D11" s="1">
        <v>7.0</v>
      </c>
      <c r="E11" s="1">
        <v>11.0</v>
      </c>
      <c r="F11" s="1">
        <v>10.0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-4.0</v>
      </c>
      <c r="C12" s="1">
        <v>-5.0</v>
      </c>
      <c r="D12" s="1">
        <v>-5.0</v>
      </c>
      <c r="E12" s="1">
        <v>-6.0</v>
      </c>
      <c r="F12" s="1">
        <v>-7.0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1.0</v>
      </c>
      <c r="C13" s="1">
        <v>96.0</v>
      </c>
      <c r="D13" s="1">
        <v>1.0</v>
      </c>
      <c r="E13" s="1">
        <v>4.0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0.0</v>
      </c>
      <c r="D14" s="1">
        <v>34.0</v>
      </c>
      <c r="E14" s="1">
        <v>21.0</v>
      </c>
      <c r="F14" s="1">
        <v>30.0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2.0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7.0</v>
      </c>
      <c r="C16" s="1">
        <v>7.0</v>
      </c>
      <c r="D16" s="1">
        <v>15.0</v>
      </c>
      <c r="E16" s="1">
        <v>10.0</v>
      </c>
      <c r="F16" s="1">
        <v>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23.0</v>
      </c>
      <c r="C17" s="1">
        <v>14.0</v>
      </c>
      <c r="D17" s="1">
        <v>147.0</v>
      </c>
      <c r="E17" s="1">
        <v>116.0</v>
      </c>
      <c r="F17" s="1">
        <v>95.0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74.0</v>
      </c>
      <c r="C19" s="1">
        <v>44.0</v>
      </c>
      <c r="D19" s="1">
        <v>1.0</v>
      </c>
      <c r="E19" s="1">
        <v>1.0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1.0</v>
      </c>
      <c r="C20" s="1">
        <v>2.0</v>
      </c>
      <c r="D20" s="1">
        <v>2.0</v>
      </c>
      <c r="E20" s="1">
        <v>3.0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3.0</v>
      </c>
      <c r="C21" s="1">
        <v>8.0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7.0</v>
      </c>
      <c r="C22" s="1">
        <v>6.0</v>
      </c>
      <c r="D22" s="1">
        <v>7.0</v>
      </c>
      <c r="E22" s="1">
        <v>98.0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4.0</v>
      </c>
      <c r="C23" s="1">
        <v>0.0</v>
      </c>
      <c r="D23" s="1">
        <v>3.0</v>
      </c>
      <c r="E23" s="1">
        <v>9.0</v>
      </c>
      <c r="F23" s="1">
        <v>20.0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25.0</v>
      </c>
      <c r="C24" s="1">
        <v>32.0</v>
      </c>
      <c r="D24" s="1">
        <v>1.0</v>
      </c>
      <c r="E24" s="1">
        <v>63.0</v>
      </c>
      <c r="F24" s="1">
        <v>92.0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5.0</v>
      </c>
      <c r="C25" s="1">
        <v>11.0</v>
      </c>
      <c r="D25" s="1">
        <v>8.0</v>
      </c>
      <c r="E25" s="1">
        <v>15.0</v>
      </c>
      <c r="F25" s="1">
        <v>24.0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5.0</v>
      </c>
      <c r="C26" s="1">
        <v>34.0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13.0</v>
      </c>
      <c r="C27" s="1">
        <v>12.0</v>
      </c>
      <c r="D27" s="1">
        <v>5.0</v>
      </c>
      <c r="E27" s="1">
        <v>1.0</v>
      </c>
      <c r="F27" s="1">
        <v>84.0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82.0</v>
      </c>
      <c r="C28" s="1">
        <v>13.0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12.0</v>
      </c>
      <c r="C29" s="1">
        <v>11.0</v>
      </c>
      <c r="D29" s="1">
        <v>8.0</v>
      </c>
      <c r="E29" s="1">
        <v>17.0</v>
      </c>
      <c r="F29" s="1">
        <v>25.0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117.0</v>
      </c>
      <c r="C30" s="1">
        <v>128.0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23.0</v>
      </c>
      <c r="C31" s="1">
        <v>47.0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118.0</v>
      </c>
      <c r="C32" s="1">
        <v>129.0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4.0</v>
      </c>
      <c r="C34" s="1">
        <v>5.0</v>
      </c>
      <c r="D34" s="1">
        <v>305.0</v>
      </c>
      <c r="E34" s="1">
        <v>311.0</v>
      </c>
      <c r="F34" s="1">
        <v>317.0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-112.0</v>
      </c>
      <c r="C35" s="1">
        <v>-131.0</v>
      </c>
      <c r="D35" s="1">
        <v>-166.0</v>
      </c>
      <c r="E35" s="1">
        <v>-211.0</v>
      </c>
      <c r="F35" s="1">
        <v>-247.0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0.0</v>
      </c>
      <c r="C36" s="1">
        <v>0.0</v>
      </c>
      <c r="D36" s="1">
        <v>-18.0</v>
      </c>
      <c r="E36" s="1">
        <v>-98.0</v>
      </c>
      <c r="F36" s="1">
        <v>-1.0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-107.0</v>
      </c>
      <c r="C37" s="1">
        <v>-126.0</v>
      </c>
      <c r="D37" s="1">
        <v>139.0</v>
      </c>
      <c r="E37" s="1">
        <v>98.0</v>
      </c>
      <c r="F37" s="1">
        <v>70.0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10.0</v>
      </c>
      <c r="C38" s="1">
        <v>2.0</v>
      </c>
      <c r="D38" s="1">
        <v>139.0</v>
      </c>
      <c r="E38" s="1">
        <v>98.0</v>
      </c>
      <c r="F38" s="1">
        <v>70.0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23.0</v>
      </c>
      <c r="C39" s="1">
        <v>14.0</v>
      </c>
      <c r="D39" s="1">
        <v>147.0</v>
      </c>
      <c r="E39" s="1">
        <v>116.0</v>
      </c>
      <c r="F39" s="1">
        <v>95.0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1.0</v>
      </c>
      <c r="C41" s="1">
        <v>1.0</v>
      </c>
      <c r="D41" s="1">
        <v>30.0</v>
      </c>
      <c r="E41" s="1">
        <v>31.0</v>
      </c>
      <c r="F41" s="1">
        <v>32.0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1.0</v>
      </c>
      <c r="C42" s="1">
        <v>1.0</v>
      </c>
      <c r="D42" s="1">
        <v>30.0</v>
      </c>
      <c r="E42" s="1">
        <v>31.0</v>
      </c>
      <c r="F42" s="1">
        <v>31.0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 t="s">
        <v>97</v>
      </c>
      <c r="C43" s="1" t="s">
        <v>98</v>
      </c>
      <c r="D43" s="1" t="s">
        <v>99</v>
      </c>
      <c r="E43" s="1" t="s">
        <v>100</v>
      </c>
      <c r="F43" s="1" t="s">
        <v>101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-107.0</v>
      </c>
      <c r="C44" s="1">
        <v>-126.0</v>
      </c>
      <c r="D44" s="1">
        <v>139.0</v>
      </c>
      <c r="E44" s="1">
        <v>98.0</v>
      </c>
      <c r="F44" s="1">
        <v>70.0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97</v>
      </c>
      <c r="C45" s="1" t="s">
        <v>98</v>
      </c>
      <c r="D45" s="1" t="s">
        <v>99</v>
      </c>
      <c r="E45" s="1" t="s">
        <v>100</v>
      </c>
      <c r="F45" s="1" t="s">
        <v>101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9.0</v>
      </c>
      <c r="C46" s="1">
        <v>8.0</v>
      </c>
      <c r="D46" s="1">
        <v>12.0</v>
      </c>
      <c r="E46" s="1">
        <v>2.0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-12.0</v>
      </c>
      <c r="C47" s="1">
        <v>-4.0</v>
      </c>
      <c r="D47" s="1">
        <v>-140.0</v>
      </c>
      <c r="E47" s="1">
        <v>-101.0</v>
      </c>
      <c r="F47" s="1">
        <v>-78.0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3.0</v>
      </c>
      <c r="C48" s="1">
        <v>3.0</v>
      </c>
      <c r="D48" s="1">
        <v>3.0</v>
      </c>
      <c r="E48" s="1">
        <v>4.0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2.0</v>
      </c>
      <c r="C50" s="1">
        <v>2.0</v>
      </c>
      <c r="D50" s="1">
        <v>3.0</v>
      </c>
      <c r="E50" s="1">
        <v>7.0</v>
      </c>
      <c r="F50" s="1">
        <v>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0.0</v>
      </c>
      <c r="C51" s="1">
        <v>0.0</v>
      </c>
      <c r="D51" s="1">
        <v>113.0</v>
      </c>
      <c r="E51" s="1">
        <v>87.0</v>
      </c>
      <c r="F51" s="1">
        <v>55.0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0.0</v>
      </c>
      <c r="C52" s="1">
        <v>0.0</v>
      </c>
      <c r="D52" s="1">
        <v>2.0</v>
      </c>
      <c r="E52" s="1">
        <v>2.0</v>
      </c>
      <c r="F52" s="1">
        <v>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2.0</v>
      </c>
      <c r="C53" s="1">
        <v>3.0</v>
      </c>
      <c r="D53" s="1">
        <v>3.0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>
        <v>-2.0</v>
      </c>
      <c r="C54" s="1">
        <v>-2.0</v>
      </c>
      <c r="D54" s="1">
        <v>-2.0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3.0</v>
      </c>
      <c r="C2" s="1">
        <v>2.0</v>
      </c>
      <c r="D2" s="1">
        <v>8.0</v>
      </c>
      <c r="E2" s="1">
        <v>26.0</v>
      </c>
      <c r="F2" s="1">
        <v>30.0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3.0</v>
      </c>
      <c r="C3" s="1">
        <v>2.0</v>
      </c>
      <c r="D3" s="1">
        <v>8.0</v>
      </c>
      <c r="E3" s="1">
        <v>26.0</v>
      </c>
      <c r="F3" s="1">
        <v>30.0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1.0</v>
      </c>
      <c r="C4" s="1">
        <v>1.0</v>
      </c>
      <c r="D4" s="1">
        <v>3.0</v>
      </c>
      <c r="E4" s="1">
        <v>19.0</v>
      </c>
      <c r="F4" s="1">
        <v>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1.0</v>
      </c>
      <c r="C5" s="1">
        <v>1.0</v>
      </c>
      <c r="D5" s="1">
        <v>4.0</v>
      </c>
      <c r="E5" s="1">
        <v>7.0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7.0</v>
      </c>
      <c r="C6" s="1">
        <v>10.0</v>
      </c>
      <c r="D6" s="1">
        <v>24.0</v>
      </c>
      <c r="E6" s="1">
        <v>30.0</v>
      </c>
      <c r="F6" s="1">
        <v>24.0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9.0</v>
      </c>
      <c r="C7" s="1">
        <v>7.0</v>
      </c>
      <c r="D7" s="1">
        <v>11.0</v>
      </c>
      <c r="E7" s="1">
        <v>14.0</v>
      </c>
      <c r="F7" s="1">
        <v>15.0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16.0</v>
      </c>
      <c r="C8" s="1">
        <v>17.0</v>
      </c>
      <c r="D8" s="1">
        <v>35.0</v>
      </c>
      <c r="E8" s="1">
        <v>45.0</v>
      </c>
      <c r="F8" s="1">
        <v>39.0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-16.0</v>
      </c>
      <c r="C9" s="1">
        <v>-17.0</v>
      </c>
      <c r="D9" s="1">
        <v>-35.0</v>
      </c>
      <c r="E9" s="1">
        <v>-45.0</v>
      </c>
      <c r="F9" s="1">
        <v>-39.0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-1.0</v>
      </c>
      <c r="C10" s="1">
        <v>-1.0</v>
      </c>
      <c r="D10" s="1">
        <v>-74.0</v>
      </c>
      <c r="E10" s="1">
        <v>-6.0</v>
      </c>
      <c r="F10" s="1">
        <v>-5.0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6.0</v>
      </c>
      <c r="C11" s="1">
        <v>4.0</v>
      </c>
      <c r="D11" s="1">
        <v>14.0</v>
      </c>
      <c r="E11" s="1">
        <v>45.0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-1.0</v>
      </c>
      <c r="C12" s="1">
        <v>-1.0</v>
      </c>
      <c r="D12" s="1">
        <v>-60.0</v>
      </c>
      <c r="E12" s="1">
        <v>39.0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1.0</v>
      </c>
      <c r="C13" s="1">
        <v>-8.0</v>
      </c>
      <c r="D13" s="1">
        <v>-6.0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-16.0</v>
      </c>
      <c r="C14" s="1">
        <v>-19.0</v>
      </c>
      <c r="D14" s="1">
        <v>-36.0</v>
      </c>
      <c r="E14" s="1">
        <v>-44.0</v>
      </c>
      <c r="F14" s="1">
        <v>-38.0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0.0</v>
      </c>
      <c r="C15" s="1">
        <v>0.0</v>
      </c>
      <c r="D15" s="1">
        <v>0.0</v>
      </c>
      <c r="E15" s="1">
        <v>-50.0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1.0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0.0</v>
      </c>
      <c r="C17" s="1">
        <v>0.0</v>
      </c>
      <c r="D17" s="1">
        <v>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-16.0</v>
      </c>
      <c r="C18" s="1">
        <v>-19.0</v>
      </c>
      <c r="D18" s="1">
        <v>-35.0</v>
      </c>
      <c r="E18" s="1">
        <v>-44.0</v>
      </c>
      <c r="F18" s="1">
        <v>-36.0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-16.0</v>
      </c>
      <c r="C19" s="1">
        <v>-19.0</v>
      </c>
      <c r="D19" s="1">
        <v>-35.0</v>
      </c>
      <c r="E19" s="1">
        <v>-44.0</v>
      </c>
      <c r="F19" s="1">
        <v>-36.0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-16.0</v>
      </c>
      <c r="C20" s="1">
        <v>-19.0</v>
      </c>
      <c r="D20" s="1">
        <v>-35.0</v>
      </c>
      <c r="E20" s="1">
        <v>-44.0</v>
      </c>
      <c r="F20" s="1">
        <v>-36.0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-16.0</v>
      </c>
      <c r="C21" s="1">
        <v>-19.0</v>
      </c>
      <c r="D21" s="1">
        <v>-35.0</v>
      </c>
      <c r="E21" s="1">
        <v>-44.0</v>
      </c>
      <c r="F21" s="1">
        <v>-36.0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-16.0</v>
      </c>
      <c r="C22" s="1">
        <v>-19.0</v>
      </c>
      <c r="D22" s="1">
        <v>-35.0</v>
      </c>
      <c r="E22" s="1">
        <v>-44.0</v>
      </c>
      <c r="F22" s="1">
        <v>-36.0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-16.0</v>
      </c>
      <c r="C23" s="1">
        <v>-19.0</v>
      </c>
      <c r="D23" s="1">
        <v>-35.0</v>
      </c>
      <c r="E23" s="1">
        <v>-44.0</v>
      </c>
      <c r="F23" s="1">
        <v>-36.0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137</v>
      </c>
      <c r="C25" s="1" t="s">
        <v>138</v>
      </c>
      <c r="D25" s="1" t="s">
        <v>139</v>
      </c>
      <c r="E25" s="1" t="s">
        <v>140</v>
      </c>
      <c r="F25" s="1" t="s">
        <v>141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137</v>
      </c>
      <c r="C26" s="1" t="s">
        <v>138</v>
      </c>
      <c r="D26" s="1" t="s">
        <v>139</v>
      </c>
      <c r="E26" s="1" t="s">
        <v>140</v>
      </c>
      <c r="F26" s="1" t="s">
        <v>141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1.0</v>
      </c>
      <c r="C27" s="1">
        <v>1.0</v>
      </c>
      <c r="D27" s="1">
        <v>15.0</v>
      </c>
      <c r="E27" s="1">
        <v>30.0</v>
      </c>
      <c r="F27" s="1">
        <v>31.0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137</v>
      </c>
      <c r="C29" s="1" t="s">
        <v>138</v>
      </c>
      <c r="D29" s="1" t="s">
        <v>139</v>
      </c>
      <c r="E29" s="1" t="s">
        <v>140</v>
      </c>
      <c r="F29" s="1" t="s">
        <v>141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1.0</v>
      </c>
      <c r="C30" s="1">
        <v>1.0</v>
      </c>
      <c r="D30" s="1">
        <v>15.0</v>
      </c>
      <c r="E30" s="1">
        <v>30.0</v>
      </c>
      <c r="F30" s="1">
        <v>31.0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>
        <v>-15.0</v>
      </c>
      <c r="C34" s="1">
        <v>-17.0</v>
      </c>
      <c r="D34" s="1">
        <v>-34.0</v>
      </c>
      <c r="E34" s="1">
        <v>-44.0</v>
      </c>
      <c r="F34" s="1">
        <v>-38.0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-16.0</v>
      </c>
      <c r="C35" s="1">
        <v>-17.0</v>
      </c>
      <c r="D35" s="1">
        <v>-35.0</v>
      </c>
      <c r="E35" s="1">
        <v>-45.0</v>
      </c>
      <c r="F35" s="1">
        <v>-39.0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-16.0</v>
      </c>
      <c r="C36" s="1">
        <v>-17.0</v>
      </c>
      <c r="D36" s="1">
        <v>-35.0</v>
      </c>
      <c r="E36" s="1">
        <v>-45.0</v>
      </c>
      <c r="F36" s="1">
        <v>-39.0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-15.0</v>
      </c>
      <c r="C37" s="1">
        <v>-16.0</v>
      </c>
      <c r="D37" s="1">
        <v>-34.0</v>
      </c>
      <c r="E37" s="1">
        <v>-43.0</v>
      </c>
      <c r="F37" s="1">
        <v>-38.0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 t="s">
        <v>159</v>
      </c>
      <c r="C38" s="1" t="s">
        <v>159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 t="s">
        <v>159</v>
      </c>
      <c r="C39" s="1" t="s">
        <v>159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-10.0</v>
      </c>
      <c r="C40" s="1">
        <v>-12.0</v>
      </c>
      <c r="D40" s="1">
        <v>-22.0</v>
      </c>
      <c r="E40" s="1">
        <v>-27.0</v>
      </c>
      <c r="F40" s="1">
        <v>-23.0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1.0</v>
      </c>
      <c r="C41" s="1">
        <v>1.0</v>
      </c>
      <c r="D41" s="1">
        <v>74.0</v>
      </c>
      <c r="E41" s="1">
        <v>6.0</v>
      </c>
      <c r="F41" s="1">
        <v>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2.0</v>
      </c>
      <c r="C43" s="1">
        <v>3.0</v>
      </c>
      <c r="D43" s="1">
        <v>10.0</v>
      </c>
      <c r="E43" s="1">
        <v>14.0</v>
      </c>
      <c r="F43" s="1">
        <v>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4.0</v>
      </c>
      <c r="C44" s="1">
        <v>6.0</v>
      </c>
      <c r="D44" s="1">
        <v>14.0</v>
      </c>
      <c r="E44" s="1">
        <v>16.0</v>
      </c>
      <c r="F44" s="1">
        <v>16.0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9.0</v>
      </c>
      <c r="C45" s="1">
        <v>7.0</v>
      </c>
      <c r="D45" s="1">
        <v>11.0</v>
      </c>
      <c r="E45" s="1">
        <v>14.0</v>
      </c>
      <c r="F45" s="1">
        <v>15.0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40.0</v>
      </c>
      <c r="C46" s="1">
        <v>40.0</v>
      </c>
      <c r="D46" s="1">
        <v>40.0</v>
      </c>
      <c r="E46" s="1">
        <v>50.0</v>
      </c>
      <c r="F46" s="1">
        <v>63.0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0.0</v>
      </c>
      <c r="C47" s="1">
        <v>65.0</v>
      </c>
      <c r="D47" s="1">
        <v>54.0</v>
      </c>
      <c r="E47" s="1">
        <v>16.0</v>
      </c>
      <c r="F47" s="1">
        <v>11.0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0.0</v>
      </c>
      <c r="C48" s="1">
        <v>-25.0</v>
      </c>
      <c r="D48" s="1">
        <v>-14.0</v>
      </c>
      <c r="E48" s="1">
        <v>33.0</v>
      </c>
      <c r="F48" s="1">
        <v>51.0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18.0</v>
      </c>
      <c r="C49" s="1">
        <v>23.0</v>
      </c>
      <c r="D49" s="1">
        <v>1.0</v>
      </c>
      <c r="E49" s="1">
        <v>1.0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9.0</v>
      </c>
      <c r="C50" s="1">
        <v>14.0</v>
      </c>
      <c r="D50" s="1">
        <v>65.0</v>
      </c>
      <c r="E50" s="1">
        <v>59.0</v>
      </c>
      <c r="F50" s="1">
        <v>65.0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15.0</v>
      </c>
      <c r="C51" s="1">
        <v>35.0</v>
      </c>
      <c r="D51" s="1">
        <v>1.0</v>
      </c>
      <c r="E51" s="1">
        <v>2.0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43.0</v>
      </c>
      <c r="C52" s="1">
        <v>72.0</v>
      </c>
      <c r="D52" s="1">
        <v>3.0</v>
      </c>
      <c r="E52" s="1">
        <v>5.0</v>
      </c>
      <c r="F52" s="1">
        <v>5.0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175</v>
      </c>
      <c r="B3" s="1">
        <v>0.0</v>
      </c>
      <c r="C3" s="1" t="s">
        <v>176</v>
      </c>
      <c r="D3" s="1" t="s">
        <v>177</v>
      </c>
      <c r="E3" s="1" t="s">
        <v>178</v>
      </c>
      <c r="F3" s="1" t="s">
        <v>179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180</v>
      </c>
      <c r="B4" s="1">
        <v>0.0</v>
      </c>
      <c r="C4" s="1" t="s">
        <v>181</v>
      </c>
      <c r="D4" s="1" t="s">
        <v>182</v>
      </c>
      <c r="E4" s="1" t="s">
        <v>183</v>
      </c>
      <c r="F4" s="1" t="s">
        <v>184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 t="s">
        <v>186</v>
      </c>
      <c r="D5" s="1" t="s">
        <v>187</v>
      </c>
      <c r="E5" s="1" t="s">
        <v>188</v>
      </c>
      <c r="F5" s="1" t="s">
        <v>189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190</v>
      </c>
      <c r="B6" s="1">
        <v>0.0</v>
      </c>
      <c r="C6" s="1" t="s">
        <v>191</v>
      </c>
      <c r="D6" s="1" t="s">
        <v>192</v>
      </c>
      <c r="E6" s="1" t="s">
        <v>188</v>
      </c>
      <c r="F6" s="1" t="s">
        <v>189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194</v>
      </c>
      <c r="B8" s="1">
        <v>50.0</v>
      </c>
      <c r="C8" s="1">
        <v>56.0</v>
      </c>
      <c r="D8" s="1" t="s">
        <v>195</v>
      </c>
      <c r="E8" s="1" t="s">
        <v>196</v>
      </c>
      <c r="F8" s="1" t="s">
        <v>197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198</v>
      </c>
      <c r="B9" s="1">
        <v>2.0</v>
      </c>
      <c r="C9" s="1">
        <v>4.0</v>
      </c>
      <c r="D9" s="1">
        <v>2.0</v>
      </c>
      <c r="E9" s="1">
        <v>1.0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>
        <v>-4.0</v>
      </c>
      <c r="C10" s="1">
        <v>-6.0</v>
      </c>
      <c r="D10" s="1">
        <v>-4.0</v>
      </c>
      <c r="E10" s="1">
        <v>-1.0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>
        <v>-4.0</v>
      </c>
      <c r="C11" s="1">
        <v>-7.0</v>
      </c>
      <c r="D11" s="1">
        <v>-4.0</v>
      </c>
      <c r="E11" s="1">
        <v>-1.0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>
        <v>-4.0</v>
      </c>
      <c r="C12" s="1">
        <v>-7.0</v>
      </c>
      <c r="D12" s="1">
        <v>-4.0</v>
      </c>
      <c r="E12" s="1">
        <v>-1.0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>
        <v>-4.0</v>
      </c>
      <c r="C13" s="1">
        <v>-7.0</v>
      </c>
      <c r="D13" s="1">
        <v>-4.0</v>
      </c>
      <c r="E13" s="1">
        <v>-1.0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203</v>
      </c>
      <c r="B14" s="1">
        <v>-4.0</v>
      </c>
      <c r="C14" s="1">
        <v>-7.0</v>
      </c>
      <c r="D14" s="1">
        <v>-4.0</v>
      </c>
      <c r="E14" s="1">
        <v>-1.0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>
        <v>-4.0</v>
      </c>
      <c r="C15" s="1">
        <v>-7.0</v>
      </c>
      <c r="D15" s="1">
        <v>-4.0</v>
      </c>
      <c r="E15" s="1">
        <v>-1.0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>
        <v>-2.0</v>
      </c>
      <c r="C16" s="1">
        <v>-4.0</v>
      </c>
      <c r="D16" s="1">
        <v>-2.0</v>
      </c>
      <c r="E16" s="1">
        <v>-1.0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206</v>
      </c>
      <c r="B17" s="1">
        <v>0.0</v>
      </c>
      <c r="C17" s="1">
        <v>-3.0</v>
      </c>
      <c r="D17" s="1">
        <v>-2.0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207</v>
      </c>
      <c r="B18" s="1">
        <v>0.0</v>
      </c>
      <c r="C18" s="1">
        <v>-3.0</v>
      </c>
      <c r="D18" s="1">
        <v>-2.0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>
        <v>0.0</v>
      </c>
      <c r="C20" s="1" t="s">
        <v>159</v>
      </c>
      <c r="D20" s="1" t="s">
        <v>159</v>
      </c>
      <c r="E20" s="1" t="s">
        <v>159</v>
      </c>
      <c r="F20" s="1" t="s">
        <v>159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 t="s">
        <v>210</v>
      </c>
      <c r="D21" s="1" t="s">
        <v>211</v>
      </c>
      <c r="E21" s="1" t="s">
        <v>212</v>
      </c>
      <c r="F21" s="1" t="s">
        <v>212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213</v>
      </c>
      <c r="B22" s="1">
        <v>0.0</v>
      </c>
      <c r="C22" s="1" t="s">
        <v>214</v>
      </c>
      <c r="D22" s="1" t="s">
        <v>215</v>
      </c>
      <c r="E22" s="1" t="s">
        <v>216</v>
      </c>
      <c r="F22" s="1" t="s">
        <v>217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 t="s">
        <v>220</v>
      </c>
      <c r="C24" s="1" t="s">
        <v>221</v>
      </c>
      <c r="D24" s="1" t="s">
        <v>222</v>
      </c>
      <c r="E24" s="1" t="s">
        <v>223</v>
      </c>
      <c r="F24" s="1" t="s">
        <v>224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225</v>
      </c>
      <c r="B25" s="1" t="s">
        <v>226</v>
      </c>
      <c r="C25" s="1" t="s">
        <v>227</v>
      </c>
      <c r="D25" s="1" t="s">
        <v>228</v>
      </c>
      <c r="E25" s="1" t="s">
        <v>229</v>
      </c>
      <c r="F25" s="1" t="s">
        <v>230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231</v>
      </c>
      <c r="B26" s="1" t="s">
        <v>232</v>
      </c>
      <c r="C26" s="1" t="s">
        <v>150</v>
      </c>
      <c r="D26" s="1" t="s">
        <v>233</v>
      </c>
      <c r="E26" s="1" t="s">
        <v>234</v>
      </c>
      <c r="F26" s="1" t="s">
        <v>235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236</v>
      </c>
      <c r="B27" s="1">
        <v>0.0</v>
      </c>
      <c r="C27" s="1" t="s">
        <v>237</v>
      </c>
      <c r="D27" s="1" t="s">
        <v>238</v>
      </c>
      <c r="E27" s="1" t="s">
        <v>239</v>
      </c>
      <c r="F27" s="1" t="s">
        <v>240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241</v>
      </c>
      <c r="B28" s="1">
        <v>0.0</v>
      </c>
      <c r="C28" s="1">
        <v>1.0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 t="s">
        <v>244</v>
      </c>
      <c r="C30" s="1" t="s">
        <v>245</v>
      </c>
      <c r="D30" s="1" t="s">
        <v>246</v>
      </c>
      <c r="E30" s="1" t="s">
        <v>247</v>
      </c>
      <c r="F30" s="1" t="s">
        <v>248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249</v>
      </c>
      <c r="B31" s="1" t="s">
        <v>250</v>
      </c>
      <c r="C31" s="1" t="s">
        <v>251</v>
      </c>
      <c r="D31" s="1" t="s">
        <v>246</v>
      </c>
      <c r="E31" s="1" t="s">
        <v>252</v>
      </c>
      <c r="F31" s="1" t="s">
        <v>253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1" t="s">
        <v>255</v>
      </c>
      <c r="C32" s="1" t="s">
        <v>256</v>
      </c>
      <c r="D32" s="1" t="s">
        <v>257</v>
      </c>
      <c r="E32" s="1" t="s">
        <v>258</v>
      </c>
      <c r="F32" s="1" t="s">
        <v>227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259</v>
      </c>
      <c r="B33" s="1" t="s">
        <v>260</v>
      </c>
      <c r="C33" s="1" t="s">
        <v>261</v>
      </c>
      <c r="D33" s="1" t="s">
        <v>257</v>
      </c>
      <c r="E33" s="1" t="s">
        <v>262</v>
      </c>
      <c r="F33" s="1" t="s">
        <v>263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264</v>
      </c>
      <c r="B34" s="1" t="s">
        <v>265</v>
      </c>
      <c r="C34" s="1" t="s">
        <v>266</v>
      </c>
      <c r="D34" s="1" t="s">
        <v>267</v>
      </c>
      <c r="E34" s="1" t="s">
        <v>268</v>
      </c>
      <c r="F34" s="1" t="s">
        <v>269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270</v>
      </c>
      <c r="B35" s="1" t="s">
        <v>271</v>
      </c>
      <c r="C35" s="1" t="s">
        <v>272</v>
      </c>
      <c r="D35" s="1" t="s">
        <v>273</v>
      </c>
      <c r="E35" s="1" t="s">
        <v>274</v>
      </c>
      <c r="F35" s="1" t="s">
        <v>275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 t="s">
        <v>277</v>
      </c>
      <c r="C36" s="1" t="s">
        <v>278</v>
      </c>
      <c r="D36" s="1" t="s">
        <v>279</v>
      </c>
      <c r="E36" s="1" t="s">
        <v>280</v>
      </c>
      <c r="F36" s="1" t="s">
        <v>281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 t="s">
        <v>283</v>
      </c>
      <c r="C37" s="1" t="s">
        <v>284</v>
      </c>
      <c r="D37" s="1" t="s">
        <v>285</v>
      </c>
      <c r="E37" s="1" t="s">
        <v>286</v>
      </c>
      <c r="F37" s="1" t="s">
        <v>287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288</v>
      </c>
      <c r="B38" s="1" t="s">
        <v>289</v>
      </c>
      <c r="C38" s="1" t="s">
        <v>290</v>
      </c>
      <c r="D38" s="1">
        <v>0.0</v>
      </c>
      <c r="E38" s="1" t="s">
        <v>291</v>
      </c>
      <c r="F38" s="1" t="s">
        <v>292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293</v>
      </c>
      <c r="B39" s="1" t="s">
        <v>294</v>
      </c>
      <c r="C39" s="1" t="s">
        <v>295</v>
      </c>
      <c r="D39" s="1" t="s">
        <v>296</v>
      </c>
      <c r="E39" s="1" t="s">
        <v>297</v>
      </c>
      <c r="F39" s="1" t="s">
        <v>298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299</v>
      </c>
      <c r="B40" s="1" t="s">
        <v>300</v>
      </c>
      <c r="C40" s="1" t="s">
        <v>290</v>
      </c>
      <c r="D40" s="1">
        <v>0.0</v>
      </c>
      <c r="E40" s="1" t="s">
        <v>291</v>
      </c>
      <c r="F40" s="1" t="s">
        <v>292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301</v>
      </c>
      <c r="B41" s="1" t="s">
        <v>294</v>
      </c>
      <c r="C41" s="1" t="s">
        <v>295</v>
      </c>
      <c r="D41" s="1" t="s">
        <v>302</v>
      </c>
      <c r="E41" s="1" t="s">
        <v>303</v>
      </c>
      <c r="F41" s="1" t="s">
        <v>304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306</v>
      </c>
      <c r="B43" s="1">
        <v>0.0</v>
      </c>
      <c r="C43" s="1" t="s">
        <v>307</v>
      </c>
      <c r="D43" s="1">
        <v>228.0</v>
      </c>
      <c r="E43" s="1" t="s">
        <v>308</v>
      </c>
      <c r="F43" s="1" t="s">
        <v>309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310</v>
      </c>
      <c r="B44" s="1">
        <v>0.0</v>
      </c>
      <c r="C44" s="1" t="s">
        <v>311</v>
      </c>
      <c r="D44" s="1" t="s">
        <v>312</v>
      </c>
      <c r="E44" s="1" t="s">
        <v>313</v>
      </c>
      <c r="F44" s="1">
        <v>28.0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314</v>
      </c>
      <c r="B45" s="1">
        <v>0.0</v>
      </c>
      <c r="C45" s="1" t="s">
        <v>315</v>
      </c>
      <c r="D45" s="1" t="s">
        <v>316</v>
      </c>
      <c r="E45" s="1" t="s">
        <v>317</v>
      </c>
      <c r="F45" s="1" t="s">
        <v>318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319</v>
      </c>
      <c r="B46" s="1">
        <v>0.0</v>
      </c>
      <c r="C46" s="1" t="s">
        <v>320</v>
      </c>
      <c r="D46" s="1" t="s">
        <v>321</v>
      </c>
      <c r="E46" s="1" t="s">
        <v>322</v>
      </c>
      <c r="F46" s="1" t="s">
        <v>323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324</v>
      </c>
      <c r="B47" s="1">
        <v>0.0</v>
      </c>
      <c r="C47" s="1" t="s">
        <v>320</v>
      </c>
      <c r="D47" s="1" t="s">
        <v>321</v>
      </c>
      <c r="E47" s="1" t="s">
        <v>322</v>
      </c>
      <c r="F47" s="1" t="s">
        <v>323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325</v>
      </c>
      <c r="B48" s="1">
        <v>0.0</v>
      </c>
      <c r="C48" s="1" t="s">
        <v>326</v>
      </c>
      <c r="D48" s="1" t="s">
        <v>327</v>
      </c>
      <c r="E48" s="1" t="s">
        <v>328</v>
      </c>
      <c r="F48" s="1" t="s">
        <v>329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330</v>
      </c>
      <c r="B49" s="1">
        <v>0.0</v>
      </c>
      <c r="C49" s="1" t="s">
        <v>326</v>
      </c>
      <c r="D49" s="1" t="s">
        <v>327</v>
      </c>
      <c r="E49" s="1" t="s">
        <v>328</v>
      </c>
      <c r="F49" s="1" t="s">
        <v>329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331</v>
      </c>
      <c r="B50" s="1">
        <v>0.0</v>
      </c>
      <c r="C50" s="1" t="s">
        <v>326</v>
      </c>
      <c r="D50" s="1" t="s">
        <v>332</v>
      </c>
      <c r="E50" s="1" t="s">
        <v>333</v>
      </c>
      <c r="F50" s="1" t="s">
        <v>334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335</v>
      </c>
      <c r="B51" s="1">
        <v>0.0</v>
      </c>
      <c r="C51" s="1" t="s">
        <v>336</v>
      </c>
      <c r="D51" s="1" t="s">
        <v>337</v>
      </c>
      <c r="E51" s="1" t="s">
        <v>338</v>
      </c>
      <c r="F51" s="1" t="s">
        <v>339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340</v>
      </c>
      <c r="B52" s="1">
        <v>0.0</v>
      </c>
      <c r="C52" s="1">
        <v>100.0</v>
      </c>
      <c r="D52" s="1">
        <v>0.0</v>
      </c>
      <c r="E52" s="1" t="s">
        <v>341</v>
      </c>
      <c r="F52" s="1" t="s">
        <v>342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343</v>
      </c>
      <c r="B53" s="1">
        <v>0.0</v>
      </c>
      <c r="C53" s="1" t="s">
        <v>344</v>
      </c>
      <c r="D53" s="1" t="s">
        <v>345</v>
      </c>
      <c r="E53" s="1" t="s">
        <v>346</v>
      </c>
      <c r="F53" s="1" t="s">
        <v>347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348</v>
      </c>
      <c r="B54" s="1">
        <v>0.0</v>
      </c>
      <c r="C54" s="1" t="s">
        <v>349</v>
      </c>
      <c r="D54" s="1" t="s">
        <v>350</v>
      </c>
      <c r="E54" s="1" t="s">
        <v>351</v>
      </c>
      <c r="F54" s="1" t="s">
        <v>352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353</v>
      </c>
      <c r="B55" s="1">
        <v>0.0</v>
      </c>
      <c r="C55" s="1" t="s">
        <v>354</v>
      </c>
      <c r="D55" s="1" t="s">
        <v>355</v>
      </c>
      <c r="E55" s="1" t="s">
        <v>356</v>
      </c>
      <c r="F55" s="1" t="s">
        <v>357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358</v>
      </c>
      <c r="B56" s="1">
        <v>0.0</v>
      </c>
      <c r="C56" s="1" t="s">
        <v>354</v>
      </c>
      <c r="D56" s="1" t="s">
        <v>355</v>
      </c>
      <c r="E56" s="1" t="s">
        <v>356</v>
      </c>
      <c r="F56" s="1" t="s">
        <v>357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359</v>
      </c>
      <c r="B57" s="1">
        <v>0.0</v>
      </c>
      <c r="C57" s="1" t="s">
        <v>360</v>
      </c>
      <c r="D57" s="1" t="s">
        <v>361</v>
      </c>
      <c r="E57" s="1" t="s">
        <v>362</v>
      </c>
      <c r="F57" s="1" t="s">
        <v>363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364</v>
      </c>
      <c r="B58" s="1">
        <v>0.0</v>
      </c>
      <c r="C58" s="1" t="s">
        <v>365</v>
      </c>
      <c r="D58" s="1" t="s">
        <v>366</v>
      </c>
      <c r="E58" s="1" t="s">
        <v>367</v>
      </c>
      <c r="F58" s="1" t="s">
        <v>368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369</v>
      </c>
      <c r="B59" s="1">
        <v>0.0</v>
      </c>
      <c r="C59" s="1">
        <v>0.0</v>
      </c>
      <c r="D59" s="1" t="s">
        <v>370</v>
      </c>
      <c r="E59" s="1" t="s">
        <v>371</v>
      </c>
      <c r="F59" s="1" t="s">
        <v>372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373</v>
      </c>
      <c r="B60" s="1">
        <v>0.0</v>
      </c>
      <c r="C60" s="1">
        <v>0.0</v>
      </c>
      <c r="D60" s="1" t="s">
        <v>374</v>
      </c>
      <c r="E60" s="1" t="s">
        <v>375</v>
      </c>
      <c r="F60" s="1" t="s">
        <v>376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378</v>
      </c>
      <c r="B62" s="1">
        <v>0.0</v>
      </c>
      <c r="C62" s="1">
        <v>0.0</v>
      </c>
      <c r="D62" s="1" t="s">
        <v>379</v>
      </c>
      <c r="E62" s="1" t="s">
        <v>380</v>
      </c>
      <c r="F62" s="1" t="s">
        <v>381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382</v>
      </c>
      <c r="B63" s="1">
        <v>0.0</v>
      </c>
      <c r="C63" s="1">
        <v>0.0</v>
      </c>
      <c r="D63" s="1" t="s">
        <v>383</v>
      </c>
      <c r="E63" s="1" t="s">
        <v>384</v>
      </c>
      <c r="F63" s="1" t="s">
        <v>385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386</v>
      </c>
      <c r="B64" s="1">
        <v>0.0</v>
      </c>
      <c r="C64" s="1">
        <v>0.0</v>
      </c>
      <c r="D64" s="1" t="s">
        <v>387</v>
      </c>
      <c r="E64" s="1" t="s">
        <v>388</v>
      </c>
      <c r="F64" s="1" t="s">
        <v>389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390</v>
      </c>
      <c r="B65" s="1">
        <v>0.0</v>
      </c>
      <c r="C65" s="1">
        <v>0.0</v>
      </c>
      <c r="D65" s="1" t="s">
        <v>391</v>
      </c>
      <c r="E65" s="1" t="s">
        <v>392</v>
      </c>
      <c r="F65" s="1" t="s">
        <v>393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394</v>
      </c>
      <c r="B66" s="1">
        <v>0.0</v>
      </c>
      <c r="C66" s="1">
        <v>0.0</v>
      </c>
      <c r="D66" s="1" t="s">
        <v>391</v>
      </c>
      <c r="E66" s="1" t="s">
        <v>392</v>
      </c>
      <c r="F66" s="1" t="s">
        <v>393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395</v>
      </c>
      <c r="B67" s="1">
        <v>0.0</v>
      </c>
      <c r="C67" s="1">
        <v>0.0</v>
      </c>
      <c r="D67" s="1" t="s">
        <v>396</v>
      </c>
      <c r="E67" s="1" t="s">
        <v>397</v>
      </c>
      <c r="F67" s="1" t="s">
        <v>398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399</v>
      </c>
      <c r="B68" s="1">
        <v>0.0</v>
      </c>
      <c r="C68" s="1">
        <v>0.0</v>
      </c>
      <c r="D68" s="1" t="s">
        <v>396</v>
      </c>
      <c r="E68" s="1" t="s">
        <v>397</v>
      </c>
      <c r="F68" s="1" t="s">
        <v>398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400</v>
      </c>
      <c r="B69" s="1">
        <v>0.0</v>
      </c>
      <c r="C69" s="1">
        <v>0.0</v>
      </c>
      <c r="D69" s="1" t="s">
        <v>401</v>
      </c>
      <c r="E69" s="1" t="s">
        <v>402</v>
      </c>
      <c r="F69" s="1" t="s">
        <v>403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404</v>
      </c>
      <c r="B70" s="1">
        <v>0.0</v>
      </c>
      <c r="C70" s="1">
        <v>0.0</v>
      </c>
      <c r="D70" s="1" t="s">
        <v>405</v>
      </c>
      <c r="E70" s="1" t="s">
        <v>406</v>
      </c>
      <c r="F70" s="1" t="s">
        <v>407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408</v>
      </c>
      <c r="B71" s="1">
        <v>0.0</v>
      </c>
      <c r="C71" s="1">
        <v>0.0</v>
      </c>
      <c r="D71" s="1" t="s">
        <v>409</v>
      </c>
      <c r="E71" s="1" t="s">
        <v>410</v>
      </c>
      <c r="F71" s="1" t="s">
        <v>411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412</v>
      </c>
      <c r="B72" s="1">
        <v>0.0</v>
      </c>
      <c r="C72" s="1">
        <v>0.0</v>
      </c>
      <c r="D72" s="1" t="s">
        <v>261</v>
      </c>
      <c r="E72" s="1" t="s">
        <v>413</v>
      </c>
      <c r="F72" s="1" t="s">
        <v>414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415</v>
      </c>
      <c r="B73" s="1">
        <v>0.0</v>
      </c>
      <c r="C73" s="1">
        <v>0.0</v>
      </c>
      <c r="D73" s="1" t="s">
        <v>416</v>
      </c>
      <c r="E73" s="1" t="s">
        <v>417</v>
      </c>
      <c r="F73" s="1" t="s">
        <v>418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419</v>
      </c>
      <c r="B74" s="1">
        <v>0.0</v>
      </c>
      <c r="C74" s="1">
        <v>0.0</v>
      </c>
      <c r="D74" s="1">
        <v>14.0</v>
      </c>
      <c r="E74" s="1" t="s">
        <v>420</v>
      </c>
      <c r="F74" s="1" t="s">
        <v>421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422</v>
      </c>
      <c r="B75" s="1">
        <v>0.0</v>
      </c>
      <c r="C75" s="1">
        <v>0.0</v>
      </c>
      <c r="D75" s="1">
        <v>14.0</v>
      </c>
      <c r="E75" s="1" t="s">
        <v>420</v>
      </c>
      <c r="F75" s="1" t="s">
        <v>421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423</v>
      </c>
      <c r="B76" s="1">
        <v>0.0</v>
      </c>
      <c r="C76" s="1">
        <v>0.0</v>
      </c>
      <c r="D76" s="1" t="s">
        <v>424</v>
      </c>
      <c r="E76" s="1" t="s">
        <v>425</v>
      </c>
      <c r="F76" s="1" t="s">
        <v>426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427</v>
      </c>
      <c r="B77" s="1">
        <v>0.0</v>
      </c>
      <c r="C77" s="1">
        <v>0.0</v>
      </c>
      <c r="D77" s="1" t="s">
        <v>428</v>
      </c>
      <c r="E77" s="1" t="s">
        <v>429</v>
      </c>
      <c r="F77" s="1" t="s">
        <v>430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431</v>
      </c>
      <c r="B78" s="1">
        <v>0.0</v>
      </c>
      <c r="C78" s="1">
        <v>0.0</v>
      </c>
      <c r="D78" s="1">
        <v>0.0</v>
      </c>
      <c r="E78" s="1" t="s">
        <v>432</v>
      </c>
      <c r="F78" s="1" t="s">
        <v>433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434</v>
      </c>
      <c r="B79" s="1">
        <v>0.0</v>
      </c>
      <c r="C79" s="1">
        <v>0.0</v>
      </c>
      <c r="D79" s="1">
        <v>0.0</v>
      </c>
      <c r="E79" s="1" t="s">
        <v>435</v>
      </c>
      <c r="F79" s="1" t="s">
        <v>436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438</v>
      </c>
      <c r="B81" s="1">
        <v>0.0</v>
      </c>
      <c r="C81" s="1">
        <v>0.0</v>
      </c>
      <c r="D81" s="1">
        <v>0.0</v>
      </c>
      <c r="E81" s="1" t="s">
        <v>439</v>
      </c>
      <c r="F81" s="1" t="s">
        <v>440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441</v>
      </c>
      <c r="B82" s="1">
        <v>0.0</v>
      </c>
      <c r="C82" s="1">
        <v>0.0</v>
      </c>
      <c r="D82" s="1">
        <v>0.0</v>
      </c>
      <c r="E82" s="1" t="s">
        <v>442</v>
      </c>
      <c r="F82" s="1" t="s">
        <v>443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444</v>
      </c>
      <c r="B83" s="1">
        <v>0.0</v>
      </c>
      <c r="C83" s="1">
        <v>0.0</v>
      </c>
      <c r="D83" s="1">
        <v>0.0</v>
      </c>
      <c r="E83" s="1" t="s">
        <v>445</v>
      </c>
      <c r="F83" s="1" t="s">
        <v>446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447</v>
      </c>
      <c r="B84" s="1">
        <v>0.0</v>
      </c>
      <c r="C84" s="1">
        <v>0.0</v>
      </c>
      <c r="D84" s="1">
        <v>0.0</v>
      </c>
      <c r="E84" s="1" t="s">
        <v>448</v>
      </c>
      <c r="F84" s="1" t="s">
        <v>449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450</v>
      </c>
      <c r="B85" s="1">
        <v>0.0</v>
      </c>
      <c r="C85" s="1">
        <v>0.0</v>
      </c>
      <c r="D85" s="1">
        <v>0.0</v>
      </c>
      <c r="E85" s="1" t="s">
        <v>448</v>
      </c>
      <c r="F85" s="1" t="s">
        <v>449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451</v>
      </c>
      <c r="B86" s="1">
        <v>0.0</v>
      </c>
      <c r="C86" s="1">
        <v>0.0</v>
      </c>
      <c r="D86" s="1">
        <v>0.0</v>
      </c>
      <c r="E86" s="1" t="s">
        <v>452</v>
      </c>
      <c r="F86" s="1" t="s">
        <v>453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454</v>
      </c>
      <c r="B87" s="1">
        <v>0.0</v>
      </c>
      <c r="C87" s="1">
        <v>0.0</v>
      </c>
      <c r="D87" s="1">
        <v>0.0</v>
      </c>
      <c r="E87" s="1" t="s">
        <v>452</v>
      </c>
      <c r="F87" s="1" t="s">
        <v>453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455</v>
      </c>
      <c r="B88" s="1">
        <v>0.0</v>
      </c>
      <c r="C88" s="1">
        <v>0.0</v>
      </c>
      <c r="D88" s="1">
        <v>0.0</v>
      </c>
      <c r="E88" s="1" t="s">
        <v>456</v>
      </c>
      <c r="F88" s="1" t="s">
        <v>457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458</v>
      </c>
      <c r="B89" s="1">
        <v>0.0</v>
      </c>
      <c r="C89" s="1">
        <v>0.0</v>
      </c>
      <c r="D89" s="1">
        <v>0.0</v>
      </c>
      <c r="E89" s="1" t="s">
        <v>459</v>
      </c>
      <c r="F89" s="1" t="s">
        <v>460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461</v>
      </c>
      <c r="B90" s="1">
        <v>0.0</v>
      </c>
      <c r="C90" s="1">
        <v>0.0</v>
      </c>
      <c r="D90" s="1">
        <v>0.0</v>
      </c>
      <c r="E90" s="1" t="s">
        <v>462</v>
      </c>
      <c r="F90" s="1" t="s">
        <v>463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464</v>
      </c>
      <c r="B91" s="1">
        <v>0.0</v>
      </c>
      <c r="C91" s="1">
        <v>0.0</v>
      </c>
      <c r="D91" s="1">
        <v>0.0</v>
      </c>
      <c r="E91" s="1" t="s">
        <v>465</v>
      </c>
      <c r="F91" s="1" t="s">
        <v>466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467</v>
      </c>
      <c r="B92" s="1">
        <v>0.0</v>
      </c>
      <c r="C92" s="1">
        <v>0.0</v>
      </c>
      <c r="D92" s="1">
        <v>0.0</v>
      </c>
      <c r="E92" s="1" t="s">
        <v>468</v>
      </c>
      <c r="F92" s="1" t="s">
        <v>469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470</v>
      </c>
      <c r="B93" s="1">
        <v>0.0</v>
      </c>
      <c r="C93" s="1">
        <v>0.0</v>
      </c>
      <c r="D93" s="1">
        <v>0.0</v>
      </c>
      <c r="E93" s="1" t="s">
        <v>471</v>
      </c>
      <c r="F93" s="1" t="s">
        <v>472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473</v>
      </c>
      <c r="B94" s="1">
        <v>0.0</v>
      </c>
      <c r="C94" s="1">
        <v>0.0</v>
      </c>
      <c r="D94" s="1">
        <v>0.0</v>
      </c>
      <c r="E94" s="1" t="s">
        <v>471</v>
      </c>
      <c r="F94" s="1" t="s">
        <v>472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474</v>
      </c>
      <c r="B95" s="1">
        <v>0.0</v>
      </c>
      <c r="C95" s="1">
        <v>0.0</v>
      </c>
      <c r="D95" s="1">
        <v>0.0</v>
      </c>
      <c r="E95" s="1" t="s">
        <v>475</v>
      </c>
      <c r="F95" s="1" t="s">
        <v>476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477</v>
      </c>
      <c r="B96" s="1">
        <v>0.0</v>
      </c>
      <c r="C96" s="1">
        <v>0.0</v>
      </c>
      <c r="D96" s="1">
        <v>0.0</v>
      </c>
      <c r="E96" s="1" t="s">
        <v>478</v>
      </c>
      <c r="F96" s="1" t="s">
        <v>479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480</v>
      </c>
      <c r="B97" s="1">
        <v>0.0</v>
      </c>
      <c r="C97" s="1">
        <v>0.0</v>
      </c>
      <c r="D97" s="1">
        <v>0.0</v>
      </c>
      <c r="E97" s="1">
        <v>0.0</v>
      </c>
      <c r="F97" s="1" t="s">
        <v>481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482</v>
      </c>
      <c r="B98" s="1">
        <v>0.0</v>
      </c>
      <c r="C98" s="1">
        <v>0.0</v>
      </c>
      <c r="D98" s="1">
        <v>0.0</v>
      </c>
      <c r="E98" s="1">
        <v>0.0</v>
      </c>
      <c r="F98" s="1" t="s">
        <v>483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484</v>
      </c>
      <c r="C1" s="1" t="s">
        <v>485</v>
      </c>
      <c r="D1" s="1" t="s">
        <v>486</v>
      </c>
      <c r="E1" s="1" t="s">
        <v>487</v>
      </c>
      <c r="F1" s="1" t="s">
        <v>488</v>
      </c>
      <c r="G1" s="1" t="s">
        <v>489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490</v>
      </c>
      <c r="B2" s="1" t="s">
        <v>491</v>
      </c>
      <c r="C2" s="1" t="s">
        <v>492</v>
      </c>
      <c r="D2" s="1" t="s">
        <v>493</v>
      </c>
      <c r="E2" s="1" t="s">
        <v>494</v>
      </c>
      <c r="F2" s="1" t="s">
        <v>494</v>
      </c>
      <c r="G2" s="1" t="s">
        <v>495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496</v>
      </c>
      <c r="B3" s="1" t="s">
        <v>495</v>
      </c>
      <c r="C3" s="1" t="s">
        <v>497</v>
      </c>
      <c r="D3" s="1" t="s">
        <v>498</v>
      </c>
      <c r="E3" s="1" t="s">
        <v>499</v>
      </c>
      <c r="F3" s="1" t="s">
        <v>500</v>
      </c>
      <c r="G3" s="1" t="s">
        <v>495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501</v>
      </c>
      <c r="B4" s="1" t="s">
        <v>491</v>
      </c>
      <c r="C4" s="1" t="s">
        <v>492</v>
      </c>
      <c r="D4" s="1" t="s">
        <v>493</v>
      </c>
      <c r="E4" s="1" t="s">
        <v>494</v>
      </c>
      <c r="F4" s="1" t="s">
        <v>494</v>
      </c>
      <c r="G4" s="1" t="s">
        <v>494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496</v>
      </c>
      <c r="B5" s="1" t="s">
        <v>495</v>
      </c>
      <c r="C5" s="1" t="s">
        <v>497</v>
      </c>
      <c r="D5" s="1" t="s">
        <v>498</v>
      </c>
      <c r="E5" s="1" t="s">
        <v>499</v>
      </c>
      <c r="F5" s="1" t="s">
        <v>500</v>
      </c>
      <c r="G5" s="1" t="s">
        <v>500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502</v>
      </c>
      <c r="B6" s="1" t="s">
        <v>503</v>
      </c>
      <c r="C6" s="1" t="s">
        <v>504</v>
      </c>
      <c r="D6" s="1" t="s">
        <v>505</v>
      </c>
      <c r="E6" s="1" t="s">
        <v>506</v>
      </c>
      <c r="F6" s="1" t="s">
        <v>507</v>
      </c>
      <c r="G6" s="1" t="s">
        <v>495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508</v>
      </c>
      <c r="B7" s="1" t="s">
        <v>495</v>
      </c>
      <c r="C7" s="1" t="s">
        <v>495</v>
      </c>
      <c r="D7" s="1" t="s">
        <v>495</v>
      </c>
      <c r="E7" s="1" t="s">
        <v>495</v>
      </c>
      <c r="F7" s="1" t="s">
        <v>495</v>
      </c>
      <c r="G7" s="1" t="s">
        <v>495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509</v>
      </c>
      <c r="B8" s="1" t="s">
        <v>510</v>
      </c>
      <c r="C8" s="1" t="s">
        <v>510</v>
      </c>
      <c r="D8" s="1" t="s">
        <v>511</v>
      </c>
      <c r="E8" s="1" t="s">
        <v>512</v>
      </c>
      <c r="F8" s="1" t="s">
        <v>513</v>
      </c>
      <c r="G8" s="1" t="s">
        <v>495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514</v>
      </c>
      <c r="B9" s="1" t="s">
        <v>515</v>
      </c>
      <c r="C9" s="1" t="s">
        <v>516</v>
      </c>
      <c r="D9" s="1" t="s">
        <v>517</v>
      </c>
      <c r="E9" s="1" t="s">
        <v>518</v>
      </c>
      <c r="F9" s="1" t="s">
        <v>519</v>
      </c>
      <c r="G9" s="1" t="s">
        <v>520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521</v>
      </c>
      <c r="B10" s="1" t="s">
        <v>510</v>
      </c>
      <c r="C10" s="1" t="s">
        <v>510</v>
      </c>
      <c r="D10" s="1" t="s">
        <v>510</v>
      </c>
      <c r="E10" s="1" t="s">
        <v>518</v>
      </c>
      <c r="F10" s="1" t="s">
        <v>519</v>
      </c>
      <c r="G10" s="1" t="s">
        <v>520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522</v>
      </c>
      <c r="B11" s="1" t="s">
        <v>523</v>
      </c>
      <c r="C11" s="1" t="s">
        <v>523</v>
      </c>
      <c r="D11" s="1" t="s">
        <v>523</v>
      </c>
      <c r="E11" s="1" t="s">
        <v>524</v>
      </c>
      <c r="F11" s="1" t="s">
        <v>524</v>
      </c>
      <c r="G11" s="1" t="s">
        <v>495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525</v>
      </c>
      <c r="B12" s="1" t="s">
        <v>523</v>
      </c>
      <c r="C12" s="1" t="s">
        <v>523</v>
      </c>
      <c r="D12" s="1" t="s">
        <v>523</v>
      </c>
      <c r="E12" s="1" t="s">
        <v>526</v>
      </c>
      <c r="F12" s="1" t="s">
        <v>527</v>
      </c>
      <c r="G12" s="1" t="s">
        <v>495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528</v>
      </c>
      <c r="B13" s="1" t="s">
        <v>495</v>
      </c>
      <c r="C13" s="1" t="s">
        <v>495</v>
      </c>
      <c r="D13" s="1" t="s">
        <v>495</v>
      </c>
      <c r="E13" s="1" t="s">
        <v>495</v>
      </c>
      <c r="F13" s="1" t="s">
        <v>495</v>
      </c>
      <c r="G13" s="1" t="s">
        <v>495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529</v>
      </c>
      <c r="B14" s="1" t="s">
        <v>495</v>
      </c>
      <c r="C14" s="1" t="s">
        <v>495</v>
      </c>
      <c r="D14" s="1" t="s">
        <v>495</v>
      </c>
      <c r="E14" s="1" t="s">
        <v>495</v>
      </c>
      <c r="F14" s="1" t="s">
        <v>495</v>
      </c>
      <c r="G14" s="1" t="s">
        <v>495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530</v>
      </c>
      <c r="B15" s="1" t="s">
        <v>495</v>
      </c>
      <c r="C15" s="1" t="s">
        <v>495</v>
      </c>
      <c r="D15" s="1" t="s">
        <v>495</v>
      </c>
      <c r="E15" s="1" t="s">
        <v>495</v>
      </c>
      <c r="F15" s="1" t="s">
        <v>495</v>
      </c>
      <c r="G15" s="1" t="s">
        <v>495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531</v>
      </c>
      <c r="B16" s="1" t="s">
        <v>495</v>
      </c>
      <c r="C16" s="1" t="s">
        <v>495</v>
      </c>
      <c r="D16" s="1" t="s">
        <v>495</v>
      </c>
      <c r="E16" s="1" t="s">
        <v>495</v>
      </c>
      <c r="F16" s="1" t="s">
        <v>495</v>
      </c>
      <c r="G16" s="1" t="s">
        <v>495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532</v>
      </c>
      <c r="B17" s="1" t="s">
        <v>139</v>
      </c>
      <c r="C17" s="1" t="s">
        <v>140</v>
      </c>
      <c r="D17" s="1" t="s">
        <v>141</v>
      </c>
      <c r="E17" s="1" t="s">
        <v>533</v>
      </c>
      <c r="F17" s="1" t="s">
        <v>534</v>
      </c>
      <c r="G17" s="1" t="s">
        <v>495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535</v>
      </c>
      <c r="B18" s="1" t="s">
        <v>495</v>
      </c>
      <c r="C18" s="1" t="s">
        <v>495</v>
      </c>
      <c r="D18" s="1" t="s">
        <v>495</v>
      </c>
      <c r="E18" s="1" t="s">
        <v>495</v>
      </c>
      <c r="F18" s="1" t="s">
        <v>495</v>
      </c>
      <c r="G18" s="1" t="s">
        <v>495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536</v>
      </c>
      <c r="B19" s="1" t="s">
        <v>537</v>
      </c>
      <c r="C19" s="1" t="s">
        <v>538</v>
      </c>
      <c r="D19" s="1" t="s">
        <v>539</v>
      </c>
      <c r="E19" s="1" t="s">
        <v>540</v>
      </c>
      <c r="F19" s="1" t="s">
        <v>541</v>
      </c>
      <c r="G19" s="1" t="s">
        <v>542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543</v>
      </c>
      <c r="B20" s="1" t="s">
        <v>544</v>
      </c>
      <c r="C20" s="1" t="s">
        <v>545</v>
      </c>
      <c r="D20" s="1" t="s">
        <v>546</v>
      </c>
      <c r="E20" s="1" t="s">
        <v>547</v>
      </c>
      <c r="F20" s="1" t="s">
        <v>547</v>
      </c>
      <c r="G20" s="1" t="s">
        <v>495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548</v>
      </c>
      <c r="B21" s="1" t="s">
        <v>549</v>
      </c>
      <c r="C21" s="1" t="s">
        <v>550</v>
      </c>
      <c r="D21" s="1" t="s">
        <v>551</v>
      </c>
      <c r="E21" s="1" t="s">
        <v>552</v>
      </c>
      <c r="F21" s="1" t="s">
        <v>553</v>
      </c>
      <c r="G21" s="1" t="s">
        <v>495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554</v>
      </c>
      <c r="B22" s="1" t="s">
        <v>555</v>
      </c>
      <c r="C22" s="1" t="s">
        <v>556</v>
      </c>
      <c r="D22" s="1" t="s">
        <v>557</v>
      </c>
      <c r="E22" s="1" t="s">
        <v>558</v>
      </c>
      <c r="F22" s="1" t="s">
        <v>559</v>
      </c>
      <c r="G22" s="1" t="s">
        <v>495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495</v>
      </c>
      <c r="C23" s="1" t="s">
        <v>495</v>
      </c>
      <c r="D23" s="1" t="s">
        <v>495</v>
      </c>
      <c r="E23" s="1" t="s">
        <v>495</v>
      </c>
      <c r="F23" s="1" t="s">
        <v>495</v>
      </c>
      <c r="G23" s="1" t="s">
        <v>495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560</v>
      </c>
      <c r="B24" s="1" t="s">
        <v>561</v>
      </c>
      <c r="C24" s="1" t="s">
        <v>562</v>
      </c>
      <c r="D24" s="1" t="s">
        <v>563</v>
      </c>
      <c r="E24" s="1" t="s">
        <v>564</v>
      </c>
      <c r="F24" s="1" t="s">
        <v>564</v>
      </c>
      <c r="G24" s="1" t="s">
        <v>564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565</v>
      </c>
      <c r="B25" s="1" t="s">
        <v>566</v>
      </c>
      <c r="C25" s="1" t="s">
        <v>567</v>
      </c>
      <c r="D25" s="1" t="s">
        <v>568</v>
      </c>
      <c r="E25" s="1" t="s">
        <v>569</v>
      </c>
      <c r="F25" s="1" t="s">
        <v>569</v>
      </c>
      <c r="G25" s="1" t="s">
        <v>495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570</v>
      </c>
      <c r="B26" s="1" t="s">
        <v>571</v>
      </c>
      <c r="C26" s="1" t="s">
        <v>572</v>
      </c>
      <c r="D26" s="1" t="s">
        <v>573</v>
      </c>
      <c r="E26" s="1" t="s">
        <v>495</v>
      </c>
      <c r="F26" s="1" t="s">
        <v>495</v>
      </c>
      <c r="G26" s="1" t="s">
        <v>495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574</v>
      </c>
      <c r="B2" s="1" t="s">
        <v>575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576</v>
      </c>
      <c r="B3" s="1" t="s">
        <v>577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578</v>
      </c>
      <c r="B4" s="1" t="s">
        <v>579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580</v>
      </c>
      <c r="B5" s="1" t="s">
        <v>581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582</v>
      </c>
      <c r="B6" s="1" t="s">
        <v>583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585</v>
      </c>
      <c r="B8" s="1" t="s">
        <v>586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587</v>
      </c>
      <c r="B9" s="1" t="s">
        <v>588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589</v>
      </c>
      <c r="B10" s="4" t="s">
        <v>590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591</v>
      </c>
      <c r="B11" s="1" t="s">
        <v>592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593</v>
      </c>
      <c r="B12" s="1" t="s">
        <v>594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595</v>
      </c>
      <c r="B13" s="1" t="s">
        <v>592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596</v>
      </c>
      <c r="B14" s="1" t="s">
        <v>597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598</v>
      </c>
      <c r="B15" s="1" t="s">
        <v>599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600</v>
      </c>
      <c r="B16" s="1" t="s">
        <v>597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601</v>
      </c>
      <c r="B17" s="1" t="s">
        <v>602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603</v>
      </c>
      <c r="B18" s="1">
        <v>55.0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604</v>
      </c>
      <c r="B19" s="1" t="s">
        <v>605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606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607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608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609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610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611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612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613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614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615</v>
      </c>
      <c r="B29" s="1">
        <v>6.33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616</v>
      </c>
      <c r="B30" s="1">
        <v>6.4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617</v>
      </c>
      <c r="B31" s="1">
        <v>6.4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618</v>
      </c>
      <c r="B32" s="1">
        <v>6.4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619</v>
      </c>
      <c r="B33" s="1">
        <v>6.33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620</v>
      </c>
      <c r="B34" s="1">
        <v>6.4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621</v>
      </c>
      <c r="B35" s="1">
        <v>6.4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622</v>
      </c>
      <c r="B36" s="1">
        <v>6.4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623</v>
      </c>
      <c r="B37" s="1">
        <v>1.044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624</v>
      </c>
      <c r="B38" s="1">
        <v>-6.4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625</v>
      </c>
      <c r="B39" s="1">
        <v>1310.0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626</v>
      </c>
      <c r="B40" s="1">
        <v>1310.0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627</v>
      </c>
      <c r="B41" s="1">
        <v>101181.0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628</v>
      </c>
      <c r="B42" s="1">
        <v>205860.0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629</v>
      </c>
      <c r="B43" s="1">
        <v>205860.0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630</v>
      </c>
      <c r="B44" s="1">
        <v>4.57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631</v>
      </c>
      <c r="B45" s="1">
        <v>8.21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632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633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634</v>
      </c>
      <c r="B48" s="1">
        <v>2.16144E8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635</v>
      </c>
      <c r="B49" s="1">
        <v>4.98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636</v>
      </c>
      <c r="B50" s="1">
        <v>12.355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637</v>
      </c>
      <c r="B51" s="1">
        <v>2299.4043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638</v>
      </c>
      <c r="B52" s="1">
        <v>7.479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639</v>
      </c>
      <c r="B53" s="1">
        <v>7.851575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640</v>
      </c>
      <c r="B54" s="1" t="s">
        <v>641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642</v>
      </c>
      <c r="B55" s="1">
        <v>1.6512792E8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643</v>
      </c>
      <c r="B56" s="1">
        <v>2.1200011E7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644</v>
      </c>
      <c r="B57" s="1">
        <v>3.28047E7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645</v>
      </c>
      <c r="B58" s="1">
        <v>1053879.0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646</v>
      </c>
      <c r="B59" s="1">
        <v>960799.0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647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648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649</v>
      </c>
      <c r="B62" s="1">
        <v>0.0312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650</v>
      </c>
      <c r="B63" s="1">
        <v>0.11893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651</v>
      </c>
      <c r="B64" s="1">
        <v>0.71586996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652</v>
      </c>
      <c r="B65" s="1">
        <v>7.89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653</v>
      </c>
      <c r="B66" s="1">
        <v>0.0344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654</v>
      </c>
      <c r="B67" s="1">
        <v>3.37725E7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655</v>
      </c>
      <c r="B68" s="1">
        <v>1.62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656</v>
      </c>
      <c r="B69" s="1">
        <v>3.9506173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657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658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659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660</v>
      </c>
      <c r="B73" s="1">
        <v>-3.2244E7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661</v>
      </c>
      <c r="B74" s="1">
        <v>-0.99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662</v>
      </c>
      <c r="B75" s="1">
        <v>-0.53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663</v>
      </c>
      <c r="B76" s="1">
        <v>1756.68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664</v>
      </c>
      <c r="B77" s="1">
        <v>-4.688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665</v>
      </c>
      <c r="B78" s="1">
        <v>-0.014018714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666</v>
      </c>
      <c r="B79" s="1">
        <v>0.22455823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667</v>
      </c>
      <c r="B80" s="1" t="s">
        <v>668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669</v>
      </c>
      <c r="B81" s="1" t="s">
        <v>670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671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672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673</v>
      </c>
      <c r="B84" s="1" t="s">
        <v>674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675</v>
      </c>
      <c r="B85" s="1" t="s">
        <v>674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676</v>
      </c>
      <c r="B86" s="1">
        <v>1.6263558E9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677</v>
      </c>
      <c r="B87" s="1" t="s">
        <v>678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679</v>
      </c>
      <c r="B88" s="1" t="s">
        <v>680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681</v>
      </c>
      <c r="B89" s="1" t="s">
        <v>682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683</v>
      </c>
      <c r="B90" s="1" t="s">
        <v>684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685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686</v>
      </c>
      <c r="B92" s="1">
        <v>6.4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687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688</v>
      </c>
      <c r="B94" s="1" t="s">
        <v>689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690</v>
      </c>
      <c r="B95" s="1">
        <v>4.9752E7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691</v>
      </c>
      <c r="B96" s="1">
        <v>1.473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692</v>
      </c>
      <c r="B97" s="1">
        <v>-3.5226E7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693</v>
      </c>
      <c r="B98" s="1">
        <v>1100000.0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694</v>
      </c>
      <c r="B99" s="1">
        <v>2.061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695</v>
      </c>
      <c r="B100" s="1">
        <v>2.113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696</v>
      </c>
      <c r="B101" s="1">
        <v>94000.0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697</v>
      </c>
      <c r="B102" s="1">
        <v>2.013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698</v>
      </c>
      <c r="B103" s="1">
        <v>0.003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699</v>
      </c>
      <c r="B104" s="1">
        <v>-0.26662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700</v>
      </c>
      <c r="B105" s="1">
        <v>-0.49583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701</v>
      </c>
      <c r="B106" s="1">
        <v>20000.0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702</v>
      </c>
      <c r="B107" s="1">
        <v>-5256125.0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703</v>
      </c>
      <c r="B108" s="1">
        <v>-1.4694E7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704</v>
      </c>
      <c r="B109" s="1">
        <v>-0.31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705</v>
      </c>
      <c r="B110" s="1">
        <v>0.21277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706</v>
      </c>
      <c r="B111" s="1">
        <v>-305.5862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707</v>
      </c>
      <c r="B112" s="1" t="s">
        <v>641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708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-8.0</v>
      </c>
      <c r="D3" s="1">
        <v>-19.0</v>
      </c>
      <c r="E3" s="1">
        <v>-19.0</v>
      </c>
      <c r="F3" s="1">
        <v>-14.0</v>
      </c>
      <c r="G3" s="1">
        <f>IF(F3*FORECAST(G2,B3:F3,B2:F2)&gt;0,FORECAST(G2,B3:F3,B2:F2),F3)*$X$1</f>
        <v>-23.7</v>
      </c>
      <c r="H3" s="1">
        <f>IF(G3*FORECAST(H2,B3:G3,B2:G2)&gt;0,FORECAST(H2,B3:G3,B2:G2),G3)*$X$1</f>
        <v>-27.6</v>
      </c>
      <c r="I3" s="1">
        <f>IF(H3*FORECAST(I2,B3:H3,B2:H2)&gt;0,FORECAST(I2,B3:H3,B2:H2),H3)*$X$1</f>
        <v>-31.5</v>
      </c>
      <c r="J3" s="1">
        <f>IF(I3*FORECAST(J2,B3:I3,B2:I2)&gt;0,FORECAST(J2,B3:I3,B2:I2),I3)*$X$1</f>
        <v>-35.4</v>
      </c>
      <c r="K3" s="1">
        <f>IF(J3*FORECAST(K2,B3:J3,B2:J2)&gt;0,FORECAST(K2,B3:J3,B2:J2),J3)*$X$1</f>
        <v>-39.3</v>
      </c>
      <c r="L3" s="1">
        <f>IF(K3*FORECAST(L2,B3:K3,B2:K2)&gt;0,FORECAST(L2,B3:K3,B2:K2),K3)*$X$1</f>
        <v>-43.2</v>
      </c>
      <c r="M3" s="1">
        <f>IF(L3*FORECAST(M2,B3:L3,B2:L2)&gt;0,FORECAST(M2,B3:L3,B2:L2),L3)*$X$1</f>
        <v>-47.1</v>
      </c>
      <c r="N3" s="5">
        <f>IF(M3*FORECAST(N2,B3:M3,B2:M2)&gt;0,FORECAST(N2,B3:M3,B2:M2),M3)*$X$1</f>
        <v>-51</v>
      </c>
      <c r="O3" s="5">
        <f>IF(N3*FORECAST(O2,B3:N3,B2:N2)&gt;0,FORECAST(O2,B3:N3,B2:N2),N3)*$X$1</f>
        <v>-54.9</v>
      </c>
      <c r="P3" s="5">
        <f>IF(O3*FORECAST(P2,B3:O3,B2:O2)&gt;0,FORECAST(P2,B3:O3,B2:O2),O3)*$X$1</f>
        <v>-58.8</v>
      </c>
      <c r="Q3" s="5">
        <f>IF(P3*FORECAST(Q2,B3:P3,B2:P2)&gt;0,FORECAST(Q2,B3:P3,B2:P2),P3)*$X$1</f>
        <v>-62.7</v>
      </c>
      <c r="R3" s="5">
        <f>IF(Q3*FORECAST(R2,B3:Q3,B2:Q2)&gt;0,FORECAST(R2,B3:Q3,B2:Q2),Q3)*$X$1</f>
        <v>-66.6</v>
      </c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-12.0</v>
      </c>
      <c r="C4" s="1">
        <v>-4.0</v>
      </c>
      <c r="D4" s="1">
        <v>-140.0</v>
      </c>
      <c r="E4" s="1">
        <v>-101.0</v>
      </c>
      <c r="F4" s="1">
        <v>-78.0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709</v>
      </c>
      <c r="B5" s="1">
        <v>1.0</v>
      </c>
      <c r="C5" s="1">
        <v>1.0</v>
      </c>
      <c r="D5" s="1">
        <v>15.0</v>
      </c>
      <c r="E5" s="1">
        <v>30.0</v>
      </c>
      <c r="F5" s="1">
        <v>31.0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710</v>
      </c>
      <c r="L7" s="1">
        <f>IF(R3*FORECAST(R2,B3:R3,B2:R2)&gt;0,FORECAST(R2,B3:R3,B2:R2),Q3)*$X$1 * (1+0.02)/(0.0874-0.02)</f>
        <v>-1007.893175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711</v>
      </c>
      <c r="L8" s="6">
        <f t="array" ref="L8">NPV(0.0874,H3:R3)</f>
        <v>-302.3017982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712</v>
      </c>
      <c r="L9" s="6">
        <f t="array" ref="L9">NPV(0.0874,H16:R16)</f>
        <v>-400.9884737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713</v>
      </c>
      <c r="L10" s="6">
        <f>L8 + L9</f>
        <v>-703.2902719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-78.0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714</v>
      </c>
      <c r="L12" s="6">
        <f>L10 - L11</f>
        <v>-625.2902719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715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-20.17065393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-1007.893175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-16.0</v>
      </c>
      <c r="C3" s="1">
        <v>-19.0</v>
      </c>
      <c r="D3" s="1">
        <v>-35.0</v>
      </c>
      <c r="E3" s="1">
        <v>-44.0</v>
      </c>
      <c r="F3" s="1">
        <v>-36.0</v>
      </c>
      <c r="G3" s="1">
        <f>IF(F3*FORECAST(G2,B3:F3,B2:F2)&gt;0,FORECAST(G2,B3:F3,B2:F2),F3)*$X$1</f>
        <v>-49.5</v>
      </c>
      <c r="H3" s="1">
        <f>IF(G3*FORECAST(H2,B3:G3,B2:G2)&gt;0,FORECAST(H2,B3:G3,B2:G2),G3)*$X$1</f>
        <v>-56</v>
      </c>
      <c r="I3" s="1">
        <f>IF(H3*FORECAST(I2,B3:H3,B2:H2)&gt;0,FORECAST(I2,B3:H3,B2:H2),H3)*$X$1</f>
        <v>-62.5</v>
      </c>
      <c r="J3" s="1">
        <f>IF(I3*FORECAST(J2,B3:I3,B2:I2)&gt;0,FORECAST(J2,B3:I3,B2:I2),I3)*$X$1</f>
        <v>-69</v>
      </c>
      <c r="K3" s="1">
        <f>IF(J3*FORECAST(K2,B3:J3,B2:J2)&gt;0,FORECAST(K2,B3:J3,B2:J2),J3)*$X$1</f>
        <v>-75.5</v>
      </c>
      <c r="L3" s="1">
        <f>IF(K3*FORECAST(L2,B3:K3,B2:K2)&gt;0,FORECAST(L2,B3:K3,B2:K2),K3)*$X$1</f>
        <v>-82</v>
      </c>
      <c r="M3" s="1">
        <f>IF(L3*FORECAST(M2,B3:L3,B2:L2)&gt;0,FORECAST(M2,B3:L3,B2:L2),L3)*$X$1</f>
        <v>-88.5</v>
      </c>
      <c r="N3" s="5">
        <f>IF(M3*FORECAST(N2,B3:M3,B2:M2)&gt;0,FORECAST(N2,B3:M3,B2:M2),M3)*$X$1</f>
        <v>-95</v>
      </c>
      <c r="O3" s="5">
        <f>IF(N3*FORECAST(O2,B3:N3,B2:N2)&gt;0,FORECAST(O2,B3:N3,B2:N2),N3)*$X$1</f>
        <v>-101.5</v>
      </c>
      <c r="P3" s="5">
        <f>IF(O3*FORECAST(P2,B3:O3,B2:O2)&gt;0,FORECAST(P2,B3:O3,B2:O2),O3)*$X$1</f>
        <v>-108</v>
      </c>
      <c r="Q3" s="5">
        <f>IF(P3*FORECAST(Q2,B3:P3,B2:P2)&gt;0,FORECAST(Q2,B3:P3,B2:P2),P3)*$X$1</f>
        <v>-114.5</v>
      </c>
      <c r="R3" s="5">
        <f>IF(Q3*FORECAST(R2,B3:Q3,B2:Q2)&gt;0,FORECAST(R2,B3:Q3,B2:Q2),Q3)*$X$1</f>
        <v>-121</v>
      </c>
      <c r="S3" s="2"/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-12.0</v>
      </c>
      <c r="C4" s="1">
        <v>-4.0</v>
      </c>
      <c r="D4" s="1">
        <v>-140.0</v>
      </c>
      <c r="E4" s="1">
        <v>-101.0</v>
      </c>
      <c r="F4" s="1">
        <v>-78.0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709</v>
      </c>
      <c r="B5" s="1">
        <v>1.0</v>
      </c>
      <c r="C5" s="1">
        <v>1.0</v>
      </c>
      <c r="D5" s="1">
        <v>15.0</v>
      </c>
      <c r="E5" s="1">
        <v>30.0</v>
      </c>
      <c r="F5" s="1">
        <v>31.0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710</v>
      </c>
      <c r="L7" s="1">
        <f>IF(R3*FORECAST(R2,B3:R3,B2:R2)&gt;0,FORECAST(R2,B3:R3,B2:R2),Q3)*$X$1 * (1+0.02)/(0.0874-0.02)</f>
        <v>-1831.15727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711</v>
      </c>
      <c r="L8" s="6">
        <f t="array" ref="L8">NPV(0.0874,H3:R3)</f>
        <v>-572.7324187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712</v>
      </c>
      <c r="L9" s="6">
        <f t="array" ref="L9">NPV(0.0874,H16:R16)</f>
        <v>-728.5226023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713</v>
      </c>
      <c r="L10" s="6">
        <f>L8 + L9</f>
        <v>-1301.255021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-78.0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714</v>
      </c>
      <c r="L12" s="6">
        <f>L10 - L11</f>
        <v>-1223.255021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715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-39.45983939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-1831.15727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