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<sst xmlns="http://schemas.openxmlformats.org/spreadsheetml/2006/main" count="644" uniqueCount="565">
  <si>
    <t>ticker</t>
  </si>
  <si>
    <t>SDHC</t>
  </si>
  <si>
    <t>nombre</t>
  </si>
  <si>
    <t>SMITH DOUGLAS HOMES CORP</t>
  </si>
  <si>
    <t>empresa</t>
  </si>
  <si>
    <t>Homebuilding</t>
  </si>
  <si>
    <t>Open</t>
  </si>
  <si>
    <t>Target Price</t>
  </si>
  <si>
    <t>Upside</t>
  </si>
  <si>
    <t>343.82%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</si>
  <si>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</si>
  <si>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</si>
  <si>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</si>
  <si>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</si>
  <si>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</si>
  <si>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</si>
  <si>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</si>
  <si>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</si>
  <si>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-545.45%</t>
  </si>
  <si>
    <t>Total Assets Growth</t>
  </si>
  <si>
    <t>-9.87%</t>
  </si>
  <si>
    <t>Net Property, Plant and Equipment Growth</t>
  </si>
  <si>
    <t>-33.33%</t>
  </si>
  <si>
    <t>EBITDA Growth</t>
  </si>
  <si>
    <t>18.86%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</si>
  <si>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</si>
  <si>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</si>
  <si>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</si>
  <si>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</si>
  <si>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</si>
  <si>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</si>
  <si>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(Income) Loss On Equity Investments - (CF)</t>
  </si>
  <si>
    <t>Other Operating Activities, Total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</si>
  <si>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</si>
  <si>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</si>
  <si>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</si>
  <si>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</si>
  <si>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</si>
  <si>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</si>
  <si>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</si>
  <si>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</si>
  <si>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</si>
  <si>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</si>
  <si>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</si>
  <si>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</si>
  <si>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</si>
  <si>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</si>
  <si>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</si>
  <si>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</si>
  <si>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</si>
  <si>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</si>
  <si>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</si>
  <si>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</si>
  <si>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</si>
  <si>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</si>
  <si>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</si>
  <si>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</si>
  <si>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</si>
  <si>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</si>
  <si>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</si>
  <si>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</si>
  <si>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</si>
  <si>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</si>
  <si>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</si>
  <si>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</si>
  <si>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</si>
  <si>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</si>
  <si>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</si>
  <si>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</si>
  <si>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</si>
  <si>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</si>
  <si>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</si>
  <si>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</si>
  <si>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</si>
  <si>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</si>
  <si>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</si>
  <si>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</si>
  <si>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</si>
  <si>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</si>
  <si>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</si>
  <si>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</si>
  <si>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</si>
  <si>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</si>
  <si>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</si>
  <si>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</si>
  <si>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</si>
  <si>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</si>
  <si>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</si>
  <si>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</si>
  <si>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</si>
  <si>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</si>
  <si>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</si>
  <si>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</si>
  <si>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</si>
  <si>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</si>
  <si>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</si>
  <si>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</si>
  <si>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</si>
  <si>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</si>
  <si>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</si>
  <si>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</si>
  <si>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</si>
  <si>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</si>
  <si>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Machinery, Total</t>
  </si>
  <si>
    <t>Full Time Employees</t>
  </si>
  <si>
    <t>Part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</si>
  <si>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</si>
  <si>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</si>
  <si>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</si>
  <si>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</si>
  <si>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</si>
  <si>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</si>
  <si>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</si>
  <si>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</si>
  <si>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</si>
  <si>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</si>
  <si>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</si>
  <si>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</si>
  <si>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</si>
  <si>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</si>
  <si>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</si>
  <si>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</si>
  <si>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</si>
  <si>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</si>
  <si>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</si>
  <si>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</si>
  <si>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</si>
  <si>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</si>
  <si>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</si>
  <si>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</si>
  <si>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</si>
  <si>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</si>
  <si>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</si>
  <si>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</si>
  <si>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771.93</t>
  </si>
  <si>
    <t>677.05</t>
  </si>
  <si>
    <t>Normalized Diluted EPS</t>
  </si>
  <si>
    <t>Payout Ratio</t>
  </si>
  <si>
    <t>65.55</t>
  </si>
  <si>
    <t>50.87</t>
  </si>
  <si>
    <t>63.96</t>
  </si>
  <si>
    <t>EBITDA</t>
  </si>
  <si>
    <t>EBITA</t>
  </si>
  <si>
    <t>EBIT</t>
  </si>
  <si>
    <t>EBITDAR</t>
  </si>
  <si>
    <t>Normalized Net Income</t>
  </si>
  <si>
    <t>Interest Capitalized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</si>
  <si>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</si>
  <si>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</si>
  <si>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</si>
  <si>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</si>
  <si>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</si>
  <si>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</si>
  <si>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</si>
  <si>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</si>
  <si>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41.07</t>
  </si>
  <si>
    <t>26.88</t>
  </si>
  <si>
    <t>Return on Total Capital</t>
  </si>
  <si>
    <t>49.42</t>
  </si>
  <si>
    <t>32.93</t>
  </si>
  <si>
    <t>Return On Equity %</t>
  </si>
  <si>
    <t>108.02</t>
  </si>
  <si>
    <t>65.98</t>
  </si>
  <si>
    <t>Return on Common Equity</t>
  </si>
  <si>
    <t>Margin Analysis</t>
  </si>
  <si>
    <t>Gross Profit Margin %</t>
  </si>
  <si>
    <t>23.7</t>
  </si>
  <si>
    <t>29.49</t>
  </si>
  <si>
    <t>28.29</t>
  </si>
  <si>
    <t>SG&amp;A Margin</t>
  </si>
  <si>
    <t>12.38</t>
  </si>
  <si>
    <t>11.02</t>
  </si>
  <si>
    <t>12.09</t>
  </si>
  <si>
    <t>EBITDA Margin %</t>
  </si>
  <si>
    <t>11.51</t>
  </si>
  <si>
    <t>18.58</t>
  </si>
  <si>
    <t>16.34</t>
  </si>
  <si>
    <t>EBITA Margin %</t>
  </si>
  <si>
    <t>11.32</t>
  </si>
  <si>
    <t>18.47</t>
  </si>
  <si>
    <t>16.2</t>
  </si>
  <si>
    <t>EBIT Margin %</t>
  </si>
  <si>
    <t>Income From Continuing Operations Margin %</t>
  </si>
  <si>
    <t>12.05</t>
  </si>
  <si>
    <t>18.59</t>
  </si>
  <si>
    <t>16.11</t>
  </si>
  <si>
    <t>Net Income Margin %</t>
  </si>
  <si>
    <t>Net Avail. For Common Margin %</t>
  </si>
  <si>
    <t>Normalized Net Income Margin</t>
  </si>
  <si>
    <t>6.91</t>
  </si>
  <si>
    <t>11.62</t>
  </si>
  <si>
    <t>10.07</t>
  </si>
  <si>
    <t>Levered Free Cash Flow Margin</t>
  </si>
  <si>
    <t>11.35</t>
  </si>
  <si>
    <t>0.84</t>
  </si>
  <si>
    <t>Unlevered Free Cash Flow Margin</t>
  </si>
  <si>
    <t>11.33</t>
  </si>
  <si>
    <t>0.89</t>
  </si>
  <si>
    <t>Asset Turnover</t>
  </si>
  <si>
    <t>3.56</t>
  </si>
  <si>
    <t>2.65</t>
  </si>
  <si>
    <t>Fixed Assets Turnover</t>
  </si>
  <si>
    <t>277.3</t>
  </si>
  <si>
    <t>228.73</t>
  </si>
  <si>
    <t>Inventory Turnover (Average Inventory)</t>
  </si>
  <si>
    <t>3.79</t>
  </si>
  <si>
    <t>3.09</t>
  </si>
  <si>
    <t>Short Term Liquidity</t>
  </si>
  <si>
    <t>Current Ratio</t>
  </si>
  <si>
    <t>1.86</t>
  </si>
  <si>
    <t>6.84</t>
  </si>
  <si>
    <t>7.89</t>
  </si>
  <si>
    <t>Quick Ratio</t>
  </si>
  <si>
    <t>0.32</t>
  </si>
  <si>
    <t>1.45</t>
  </si>
  <si>
    <t>0.97</t>
  </si>
  <si>
    <t>Operating Cash Flow to Current Liabilities</t>
  </si>
  <si>
    <t>0.34</t>
  </si>
  <si>
    <t>4.97</t>
  </si>
  <si>
    <t>2.44</t>
  </si>
  <si>
    <t>Days Outstanding Inventory (Average Inventory)</t>
  </si>
  <si>
    <t>96.29</t>
  </si>
  <si>
    <t>118.22</t>
  </si>
  <si>
    <t>Average Days Payable Outstanding</t>
  </si>
  <si>
    <t>6.73</t>
  </si>
  <si>
    <t>8.32</t>
  </si>
  <si>
    <t>Long Term Solvency</t>
  </si>
  <si>
    <t>Total Debt/Equity</t>
  </si>
  <si>
    <t>77.91</t>
  </si>
  <si>
    <t>11.18</t>
  </si>
  <si>
    <t>37.53</t>
  </si>
  <si>
    <t>Total Debt / Total Capital</t>
  </si>
  <si>
    <t>43.79</t>
  </si>
  <si>
    <t>10.06</t>
  </si>
  <si>
    <t>27.29</t>
  </si>
  <si>
    <t>LT Debt/Equity</t>
  </si>
  <si>
    <t>2.53</t>
  </si>
  <si>
    <t>10.84</t>
  </si>
  <si>
    <t>37.25</t>
  </si>
  <si>
    <t>Long-Term Debt / Total Capital</t>
  </si>
  <si>
    <t>1.42</t>
  </si>
  <si>
    <t>9.75</t>
  </si>
  <si>
    <t>27.09</t>
  </si>
  <si>
    <t>Total Liabilities / Total Assets</t>
  </si>
  <si>
    <t>52.52</t>
  </si>
  <si>
    <t>26.35</t>
  </si>
  <si>
    <t>40.77</t>
  </si>
  <si>
    <t>EBIT / Interest Expense</t>
  </si>
  <si>
    <t>33.88</t>
  </si>
  <si>
    <t>190.03</t>
  </si>
  <si>
    <t>74.72</t>
  </si>
  <si>
    <t>EBITDA / Interest Expense</t>
  </si>
  <si>
    <t>34.84</t>
  </si>
  <si>
    <t>192.16</t>
  </si>
  <si>
    <t>75.84</t>
  </si>
  <si>
    <t>(EBITDA - Capex) / Interest Expense</t>
  </si>
  <si>
    <t>34.42</t>
  </si>
  <si>
    <t>190.79</t>
  </si>
  <si>
    <t>75.05</t>
  </si>
  <si>
    <t>Total Debt / EBITDA</t>
  </si>
  <si>
    <t>1.23</t>
  </si>
  <si>
    <t>0.13</t>
  </si>
  <si>
    <t>0.62</t>
  </si>
  <si>
    <t>Net Debt / EBITDA</t>
  </si>
  <si>
    <t>0.81</t>
  </si>
  <si>
    <t>-0.08</t>
  </si>
  <si>
    <t>0.47</t>
  </si>
  <si>
    <t>Total Debt / (EBITDA - Capex)</t>
  </si>
  <si>
    <t>1.25</t>
  </si>
  <si>
    <t>0.63</t>
  </si>
  <si>
    <t>Net Debt / (EBITDA - Capex)</t>
  </si>
  <si>
    <t>0.82</t>
  </si>
  <si>
    <t>Growth Over Prior Year</t>
  </si>
  <si>
    <t>Total Revenues, 1 Yr. Growth %</t>
  </si>
  <si>
    <t>45.58</t>
  </si>
  <si>
    <t>Gross Profit, 1 Yr. Growth %</t>
  </si>
  <si>
    <t>81.18</t>
  </si>
  <si>
    <t>-2.89</t>
  </si>
  <si>
    <t>EBITDA, 1 Yr. Growth %</t>
  </si>
  <si>
    <t>135.08</t>
  </si>
  <si>
    <t>-11.13</t>
  </si>
  <si>
    <t>EBITA, 1 Yr. Growth %</t>
  </si>
  <si>
    <t>137.56</t>
  </si>
  <si>
    <t>-11.35</t>
  </si>
  <si>
    <t>EBIT, 1 Yr. Growth %</t>
  </si>
  <si>
    <t>Earnings From Cont. Operations, 1 Yr. Growth %</t>
  </si>
  <si>
    <t>124.6</t>
  </si>
  <si>
    <t>-12.29</t>
  </si>
  <si>
    <t>Net Income, 1 Yr. Growth %</t>
  </si>
  <si>
    <t>Normalized Net Income, 1 Yr. Growth %</t>
  </si>
  <si>
    <t>144.72</t>
  </si>
  <si>
    <t>Diluted EPS Before Extra, 1 Yr. Growth %</t>
  </si>
  <si>
    <t>Inventory, 1 Yr. Growth %</t>
  </si>
  <si>
    <t>2.26</t>
  </si>
  <si>
    <t>Net Property, Plant and Equip., 1 Yr. Growth %</t>
  </si>
  <si>
    <t>60.17</t>
  </si>
  <si>
    <t>-0.66</t>
  </si>
  <si>
    <t>Total Assets, 1 Yr. Growth %</t>
  </si>
  <si>
    <t>11.03</t>
  </si>
  <si>
    <t>57.89</t>
  </si>
  <si>
    <t>Tangible Book Value, 1 Yr. Growth %</t>
  </si>
  <si>
    <t>72.23</t>
  </si>
  <si>
    <t>Common Equity, 1 Yr. Growth %</t>
  </si>
  <si>
    <t>26.98</t>
  </si>
  <si>
    <t>Cash From Operations, 1 Yr. Growth %</t>
  </si>
  <si>
    <t>327.91</t>
  </si>
  <si>
    <t>-42.27</t>
  </si>
  <si>
    <t>Capital Expenditures, 1 Yr. Growth %</t>
  </si>
  <si>
    <t>36.99</t>
  </si>
  <si>
    <t>30.8</t>
  </si>
  <si>
    <t>Levered Free Cash Flow, 1 Yr. Growth %</t>
  </si>
  <si>
    <t>-92.48</t>
  </si>
  <si>
    <t>Unlevered Free Cash Flow, 1 Yr. Growth %</t>
  </si>
  <si>
    <t>-92.06</t>
  </si>
  <si>
    <t>Compound Annual Growth Rate Over Two Years</t>
  </si>
  <si>
    <t>Total Revenues, 2 Yr. CAGR %</t>
  </si>
  <si>
    <t>21.39</t>
  </si>
  <si>
    <t>Gross Profit, 2 Yr. CAGR %</t>
  </si>
  <si>
    <t>32.65</t>
  </si>
  <si>
    <t>EBITDA, 2 Yr. CAGR %</t>
  </si>
  <si>
    <t>44.68</t>
  </si>
  <si>
    <t>EBITA, 2 Yr. CAGR %</t>
  </si>
  <si>
    <t>45.26</t>
  </si>
  <si>
    <t>EBIT, 2 Yr. CAGR %</t>
  </si>
  <si>
    <t>Earnings From Cont. Operations, 2 Yr. CAGR %</t>
  </si>
  <si>
    <t>40.35</t>
  </si>
  <si>
    <t>Net Income, 2 Yr. CAGR %</t>
  </si>
  <si>
    <t>Normalized Net Income, 2 Yr. CAGR %</t>
  </si>
  <si>
    <t>46.51</t>
  </si>
  <si>
    <t>Inventory, 2 Yr. CAGR %</t>
  </si>
  <si>
    <t>23.85</t>
  </si>
  <si>
    <t>Net Property, Plant and Equip., 2 Yr. CAGR %</t>
  </si>
  <si>
    <t>26.14</t>
  </si>
  <si>
    <t>Total Assets, 2 Yr. CAGR %</t>
  </si>
  <si>
    <t>32.4</t>
  </si>
  <si>
    <t>Tangible Book Value, 2 Yr. CAGR %</t>
  </si>
  <si>
    <t>38.48</t>
  </si>
  <si>
    <t>Common Equity, 2 Yr. CAGR %</t>
  </si>
  <si>
    <t>47.89</t>
  </si>
  <si>
    <t>Cash From Operations, 2 Yr. CAGR %</t>
  </si>
  <si>
    <t>57.17</t>
  </si>
  <si>
    <t>Capital Expenditures, 2 Yr. CAGR %</t>
  </si>
  <si>
    <t>33.86</t>
  </si>
  <si>
    <t>2024</t>
  </si>
  <si>
    <t>2025</t>
  </si>
  <si>
    <t>2026</t>
  </si>
  <si>
    <t>Capitalization
                                    1</t>
  </si>
  <si>
    <t>203.2</t>
  </si>
  <si>
    <t>-</t>
  </si>
  <si>
    <t>Change</t>
  </si>
  <si>
    <t>0%</t>
  </si>
  <si>
    <t>Enterprise Value (EV)
                                    1</t>
  </si>
  <si>
    <t>212.8</t>
  </si>
  <si>
    <t>192.5</t>
  </si>
  <si>
    <t>158.5</t>
  </si>
  <si>
    <t>-9.57%</t>
  </si>
  <si>
    <t>-17.66%</t>
  </si>
  <si>
    <t>P/E ratio</t>
  </si>
  <si>
    <t>13.4x</t>
  </si>
  <si>
    <t>11.6x</t>
  </si>
  <si>
    <t>PBR</t>
  </si>
  <si>
    <t>2.94x</t>
  </si>
  <si>
    <t>2.25x</t>
  </si>
  <si>
    <t>1.8x</t>
  </si>
  <si>
    <t>PEG</t>
  </si>
  <si>
    <t>-47.11x</t>
  </si>
  <si>
    <t>0.7x</t>
  </si>
  <si>
    <t>Capitalization / Revenue</t>
  </si>
  <si>
    <t>0.21x</t>
  </si>
  <si>
    <t>0.19x</t>
  </si>
  <si>
    <t>0.17x</t>
  </si>
  <si>
    <t>EV / Revenue</t>
  </si>
  <si>
    <t>0.22x</t>
  </si>
  <si>
    <t>0.18x</t>
  </si>
  <si>
    <t>0.13x</t>
  </si>
  <si>
    <t>EV / EBITDA</t>
  </si>
  <si>
    <t>1.75x</t>
  </si>
  <si>
    <t>1.47x</t>
  </si>
  <si>
    <t>1.1x</t>
  </si>
  <si>
    <t>EV / EBIT</t>
  </si>
  <si>
    <t>1.78x</t>
  </si>
  <si>
    <t>1.56x</t>
  </si>
  <si>
    <t>1.16x</t>
  </si>
  <si>
    <t>EV / FCF</t>
  </si>
  <si>
    <t>4.32x</t>
  </si>
  <si>
    <t>2.32x</t>
  </si>
  <si>
    <t>1.57x</t>
  </si>
  <si>
    <t>FCF Yield</t>
  </si>
  <si>
    <t>23.2%</t>
  </si>
  <si>
    <t>43.2%</t>
  </si>
  <si>
    <t>63.8%</t>
  </si>
  <si>
    <t>Dividend per Share
                                    2</t>
  </si>
  <si>
    <t>Rate of return</t>
  </si>
  <si>
    <t>EPS
                                    2</t>
  </si>
  <si>
    <t>1.719</t>
  </si>
  <si>
    <t>1.714</t>
  </si>
  <si>
    <t>1.988</t>
  </si>
  <si>
    <t>Distribution rate</t>
  </si>
  <si>
    <t>Net sales
                                    1</t>
  </si>
  <si>
    <t>955.5</t>
  </si>
  <si>
    <t>1,067</t>
  </si>
  <si>
    <t>1,191</t>
  </si>
  <si>
    <t>EBITDA
                                    1</t>
  </si>
  <si>
    <t>121.4</t>
  </si>
  <si>
    <t>131.3</t>
  </si>
  <si>
    <t>144.3</t>
  </si>
  <si>
    <t>EBIT
                                    1</t>
  </si>
  <si>
    <t>119.5</t>
  </si>
  <si>
    <t>123.2</t>
  </si>
  <si>
    <t>137</t>
  </si>
  <si>
    <t>Net income
                                    1</t>
  </si>
  <si>
    <t>15.75</t>
  </si>
  <si>
    <t>15.55</t>
  </si>
  <si>
    <t>15.9</t>
  </si>
  <si>
    <t>Net Debt
                                    1</t>
  </si>
  <si>
    <t>9.651</t>
  </si>
  <si>
    <t>-10.73</t>
  </si>
  <si>
    <t>-44.71</t>
  </si>
  <si>
    <t>Reference price
                                    2</t>
  </si>
  <si>
    <t>22.97</t>
  </si>
  <si>
    <t>Nbr of stocks (in thousands)</t>
  </si>
  <si>
    <t>8,846</t>
  </si>
  <si>
    <t>Announcement Date</t>
  </si>
  <si>
    <t>address1</t>
  </si>
  <si>
    <t>110 Village Trail</t>
  </si>
  <si>
    <t>address2</t>
  </si>
  <si>
    <t>Suite 215</t>
  </si>
  <si>
    <t>city</t>
  </si>
  <si>
    <t>Woodstock</t>
  </si>
  <si>
    <t>state</t>
  </si>
  <si>
    <t>GA</t>
  </si>
  <si>
    <t>zip</t>
  </si>
  <si>
    <t>30188</t>
  </si>
  <si>
    <t>country</t>
  </si>
  <si>
    <t>phone</t>
  </si>
  <si>
    <t>770 213 8067</t>
  </si>
  <si>
    <t>website</t>
  </si>
  <si>
    <t>https://smithdouglas.com</t>
  </si>
  <si>
    <t>industry</t>
  </si>
  <si>
    <t>Real Estate - Development</t>
  </si>
  <si>
    <t>industryKey</t>
  </si>
  <si>
    <t>real-estate-development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</si>
  <si>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</si>
  <si>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</si>
  <si>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</si>
  <si>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</si>
  <si>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</si>
  <si>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</si>
  <si>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</si>
  <si>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Smith Douglas Homes Corp., together with its subsidiaries, engages in the design, construction, and sale of single-family homes in the southeastern United States. It also provides closing, escrow, and title insurance services. The company sells its products to entry-level and empty-nest homebuyers. Smith Douglas Homes Corp. was founded in 2008 and is headquartered in Woodstock, Georgia.</t>
  </si>
  <si>
    <t>fullTimeEmployees</t>
  </si>
  <si>
    <t>companyOfficers</t>
  </si>
  <si>
    <t>[{'maxAge': 1, 'name': 'Mr. Thomas L. Bradbury', 'age': 79, 'title': 'Founder &amp; Executive Chairman', 'yearBorn': 1945, 'fiscalYear': 2023, 'exercisedValue': 0, 'unexercisedValue': 0}, {'maxAge': 1, 'name': 'Mr. Gregory S. Bennett', 'age': 58, 'title': 'President, CEO &amp; Vice Chairman', 'yearBorn': 1966, 'fiscalYear': 2023, 'totalPay': 2091703, 'exercisedValue': 0, 'unexercisedValue': 0}, {'maxAge': 1, 'name': 'Mr. Russell  Devendorf', 'age': 51, 'title': 'Executive VP &amp; CFO', 'yearBorn': 1973, 'fiscalYear': 2023, 'totalPay': 1853187, 'exercisedValue': 0, 'unexercisedValue': 0}, {'maxAge': 1, 'name': 'Mr. Brett A. Steele', 'age': 53, 'title': 'VP, General Counsel &amp; Secretary', 'yearBorn': 1971, 'fiscalYear': 2023, 'totalPay': 544955, 'exercisedValue': 0, 'unexercisedValue': 0}, {'maxAge': 1, 'name': 'Mr. Geoff  Shrewsbury', 'title': 'Vice President of Operations', 'fiscalYear': 2023, 'exercisedValue': 0, 'unexercisedValue': 0}, {'maxAge': 1, 'name': 'Mr. Jim  VanKirk', 'title': 'Executive Vice President of Sales &amp; Marketing', 'fiscalYear': 2023, 'exercisedValue': 0, 'unexercisedValue': 0}, {'maxAge': 1, 'name': 'Ms. Katie  Peacocke', 'title': 'Vice President of Human Resources', 'fiscalYear': 2023, 'exercisedValue': 0, 'unexercisedValue': 0}, {'maxAge': 1, 'name': 'Mr. Joe  Thomas', 'title': 'SVP of Accounting &amp; Finance', 'fiscalYear': 2023, 'exercisedValue': 0, 'unexercisedValue': 0}, {'maxAge': 1, 'name': 'Mr. Eddy  Kleid', 'title': 'President of Central Georgia Division',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</si>
  <si>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</si>
  <si>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</si>
  <si>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</si>
  <si>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</si>
  <si>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</si>
  <si>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</si>
  <si>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</si>
  <si>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</si>
  <si>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</si>
  <si>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</si>
  <si>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</si>
  <si>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</si>
  <si>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</si>
  <si>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</si>
  <si>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</si>
  <si>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</si>
  <si>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</si>
  <si>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</si>
  <si>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</si>
  <si>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</si>
  <si>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</si>
  <si>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</si>
  <si>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</si>
  <si>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</si>
  <si>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</si>
  <si>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</si>
  <si>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</si>
  <si>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</si>
  <si>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</si>
  <si>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</si>
  <si>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</si>
  <si>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</si>
  <si>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</si>
  <si>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</si>
  <si>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</si>
  <si>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</si>
  <si>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</si>
  <si>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</si>
  <si>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</si>
  <si>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</si>
  <si>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</si>
  <si>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</si>
  <si>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</si>
  <si>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</si>
  <si>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</si>
  <si>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</si>
  <si>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</si>
  <si>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</si>
  <si>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</si>
  <si>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</si>
  <si>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</si>
  <si>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</si>
  <si>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</si>
  <si>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</si>
  <si>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</si>
  <si>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</si>
  <si>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</si>
  <si>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</si>
  <si>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</si>
  <si>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</si>
  <si>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</si>
  <si>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</si>
  <si>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</si>
  <si>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Smith Douglas Homes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</si>
  <si>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</si>
  <si>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</si>
  <si>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</si>
  <si>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</si>
  <si>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</si>
  <si>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</si>
  <si>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</si>
  <si>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d1a3d02b-8741-3369-bc5b-9ef9f28724ba</t>
  </si>
  <si>
    <t>messageBoardId</t>
  </si>
  <si>
    <t>finmb_328847166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</si>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</sst>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mithdougla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22.79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101.1465671615543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1.177949824E9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7.736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12.657669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62.0</v>
      </c>
      <c r="C2" s="1">
        <v>140.0</v>
      </c>
      <c r="D2" s="1">
        <v>123.0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98.0</v>
      </c>
      <c r="C3" s="1">
        <v>86.0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98.0</v>
      </c>
      <c r="C4" s="1">
        <v>86.0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93.0</v>
      </c>
      <c r="C5" s="1">
        <v>61.0</v>
      </c>
      <c r="D5" s="1">
        <v>67.0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-2.0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-7.0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-3.0</v>
      </c>
      <c r="C8" s="1">
        <v>2.0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-16.0</v>
      </c>
      <c r="C9" s="1">
        <v>-3.0</v>
      </c>
      <c r="D9" s="1">
        <v>-33.0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-65.0</v>
      </c>
      <c r="C10" s="1">
        <v>2.0</v>
      </c>
      <c r="D10" s="1">
        <v>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3.0</v>
      </c>
      <c r="C11" s="1">
        <v>-43.0</v>
      </c>
      <c r="D11" s="1">
        <v>-2.0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-16.0</v>
      </c>
      <c r="C12" s="1">
        <v>-10.0</v>
      </c>
      <c r="D12" s="1">
        <v>-20.0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30.0</v>
      </c>
      <c r="C13" s="1">
        <v>132.0</v>
      </c>
      <c r="D13" s="1">
        <v>76.0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-73.0</v>
      </c>
      <c r="C14" s="1">
        <v>-1.0</v>
      </c>
      <c r="D14" s="1">
        <v>-1.0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5.0</v>
      </c>
      <c r="C15" s="1">
        <v>4.0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-75.0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1.0</v>
      </c>
      <c r="D17" s="1">
        <v>32.0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-3.0</v>
      </c>
      <c r="C18" s="1">
        <v>0.0</v>
      </c>
      <c r="D18" s="1">
        <v>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84.0</v>
      </c>
      <c r="C19" s="1">
        <v>36.0</v>
      </c>
      <c r="D19" s="1">
        <v>-76.0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393.0</v>
      </c>
      <c r="C20" s="1">
        <v>40.0</v>
      </c>
      <c r="D20" s="1">
        <v>150.0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393.0</v>
      </c>
      <c r="C21" s="1">
        <v>40.0</v>
      </c>
      <c r="D21" s="1">
        <v>150.0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-8.0</v>
      </c>
      <c r="C22" s="1">
        <v>-17.0</v>
      </c>
      <c r="D22" s="1">
        <v>-36.0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-390.0</v>
      </c>
      <c r="C23" s="1">
        <v>-97.0</v>
      </c>
      <c r="D23" s="1">
        <v>-94.0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-390.0</v>
      </c>
      <c r="C24" s="1">
        <v>-97.0</v>
      </c>
      <c r="D24" s="1">
        <v>-94.0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-40.0</v>
      </c>
      <c r="C25" s="1">
        <v>-71.0</v>
      </c>
      <c r="D25" s="1">
        <v>-78.0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-40.0</v>
      </c>
      <c r="C26" s="1">
        <v>-71.0</v>
      </c>
      <c r="D26" s="1">
        <v>-78.0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-53.0</v>
      </c>
      <c r="C27" s="1">
        <v>46.0</v>
      </c>
      <c r="D27" s="1">
        <v>14.0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-38.0</v>
      </c>
      <c r="C28" s="1">
        <v>-128.0</v>
      </c>
      <c r="D28" s="1">
        <v>-9.0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-6.0</v>
      </c>
      <c r="C29" s="1">
        <v>4.0</v>
      </c>
      <c r="D29" s="1">
        <v>-9.0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98.0</v>
      </c>
      <c r="C31" s="1">
        <v>13.0</v>
      </c>
      <c r="D31" s="1">
        <v>66.0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85.0</v>
      </c>
      <c r="D32" s="1">
        <v>6.0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85.0</v>
      </c>
      <c r="D33" s="1">
        <v>6.0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1.0</v>
      </c>
      <c r="D34" s="1">
        <v>70.0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2.0</v>
      </c>
      <c r="C35" s="1">
        <v>-57.0</v>
      </c>
      <c r="D35" s="1">
        <v>55.0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25.0</v>
      </c>
      <c r="C3" s="1">
        <v>29.0</v>
      </c>
      <c r="D3" s="1">
        <v>19.0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25.0</v>
      </c>
      <c r="C4" s="1">
        <v>29.0</v>
      </c>
      <c r="D4" s="1">
        <v>19.0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3.0</v>
      </c>
      <c r="C5" s="1">
        <v>8.0</v>
      </c>
      <c r="D5" s="1">
        <v>10.0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3.0</v>
      </c>
      <c r="C6" s="1">
        <v>8.0</v>
      </c>
      <c r="D6" s="1">
        <v>10.0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139.0</v>
      </c>
      <c r="C7" s="1">
        <v>142.0</v>
      </c>
      <c r="D7" s="1">
        <v>213.0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55.0</v>
      </c>
      <c r="C8" s="1">
        <v>99.0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168.0</v>
      </c>
      <c r="C9" s="1">
        <v>182.0</v>
      </c>
      <c r="D9" s="1">
        <v>247.0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4.0</v>
      </c>
      <c r="C10" s="1">
        <v>6.0</v>
      </c>
      <c r="D10" s="1">
        <v>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-2.0</v>
      </c>
      <c r="C11" s="1">
        <v>-3.0</v>
      </c>
      <c r="D11" s="1">
        <v>-3.0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2.0</v>
      </c>
      <c r="C12" s="1">
        <v>3.0</v>
      </c>
      <c r="D12" s="1">
        <v>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2.0</v>
      </c>
      <c r="C13" s="1">
        <v>44.0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0.0</v>
      </c>
      <c r="C14" s="1">
        <v>0.0</v>
      </c>
      <c r="D14" s="1">
        <v>25.0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1.0</v>
      </c>
      <c r="C15" s="1">
        <v>1.0</v>
      </c>
      <c r="D15" s="1">
        <v>72.0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26.0</v>
      </c>
      <c r="C16" s="1">
        <v>36.0</v>
      </c>
      <c r="D16" s="1">
        <v>76.0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201.0</v>
      </c>
      <c r="C17" s="1">
        <v>223.0</v>
      </c>
      <c r="D17" s="1">
        <v>353.0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8.0</v>
      </c>
      <c r="C19" s="1">
        <v>10.0</v>
      </c>
      <c r="D19" s="1">
        <v>17.0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8.0</v>
      </c>
      <c r="C20" s="1">
        <v>13.0</v>
      </c>
      <c r="D20" s="1">
        <v>10.0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72.0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55.0</v>
      </c>
      <c r="D22" s="1">
        <v>58.0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1.0</v>
      </c>
      <c r="C23" s="1">
        <v>2.0</v>
      </c>
      <c r="D23" s="1">
        <v>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90.0</v>
      </c>
      <c r="C24" s="1">
        <v>26.0</v>
      </c>
      <c r="D24" s="1">
        <v>31.0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1.0</v>
      </c>
      <c r="C25" s="1">
        <v>16.0</v>
      </c>
      <c r="D25" s="1">
        <v>76.0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92.0</v>
      </c>
      <c r="C26" s="1">
        <v>1.0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9.0</v>
      </c>
      <c r="C27" s="1">
        <v>9.0</v>
      </c>
      <c r="D27" s="1">
        <v>7.0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2.0</v>
      </c>
      <c r="C28" s="1">
        <v>5.0</v>
      </c>
      <c r="D28" s="1">
        <v>27.0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106.0</v>
      </c>
      <c r="C29" s="1">
        <v>58.0</v>
      </c>
      <c r="D29" s="1">
        <v>144.0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95.0</v>
      </c>
      <c r="C30" s="1">
        <v>165.0</v>
      </c>
      <c r="D30" s="1">
        <v>209.0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95.0</v>
      </c>
      <c r="C31" s="1">
        <v>165.0</v>
      </c>
      <c r="D31" s="1">
        <v>209.0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95.0</v>
      </c>
      <c r="C32" s="1">
        <v>165.0</v>
      </c>
      <c r="D32" s="1">
        <v>209.0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201.0</v>
      </c>
      <c r="C33" s="1">
        <v>223.0</v>
      </c>
      <c r="D33" s="1">
        <v>353.0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11.0</v>
      </c>
      <c r="D35" s="1">
        <v>8.0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0.0</v>
      </c>
      <c r="C36" s="1">
        <v>11.0</v>
      </c>
      <c r="D36" s="1">
        <v>11.0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0.0</v>
      </c>
      <c r="C37" s="1">
        <v>0.0</v>
      </c>
      <c r="D37" s="1">
        <v>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95.0</v>
      </c>
      <c r="C38" s="1">
        <v>165.0</v>
      </c>
      <c r="D38" s="1">
        <v>183.0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0.0</v>
      </c>
      <c r="C39" s="1">
        <v>0.0</v>
      </c>
      <c r="D39" s="1">
        <v>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74.0</v>
      </c>
      <c r="C40" s="1">
        <v>18.0</v>
      </c>
      <c r="D40" s="1">
        <v>78.0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49.0</v>
      </c>
      <c r="C41" s="1">
        <v>-11.0</v>
      </c>
      <c r="D41" s="1">
        <v>58.0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5.0</v>
      </c>
      <c r="C42" s="1">
        <v>5.0</v>
      </c>
      <c r="D42" s="1">
        <v>6.0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0.0</v>
      </c>
      <c r="C43" s="1">
        <v>3.0</v>
      </c>
      <c r="D43" s="1">
        <v>3.0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20.0</v>
      </c>
      <c r="C44" s="1">
        <v>27.0</v>
      </c>
      <c r="D44" s="1">
        <v>32.0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118.0</v>
      </c>
      <c r="C45" s="1">
        <v>115.0</v>
      </c>
      <c r="D45" s="1">
        <v>181.0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4.0</v>
      </c>
      <c r="C46" s="1">
        <v>4.0</v>
      </c>
      <c r="D46" s="1">
        <v>4.0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0.0</v>
      </c>
      <c r="D47" s="1">
        <v>364.0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0.0</v>
      </c>
      <c r="C48" s="1">
        <v>0.0</v>
      </c>
      <c r="D48" s="1">
        <v>14.0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346.0</v>
      </c>
      <c r="C49" s="1">
        <v>259.0</v>
      </c>
      <c r="D49" s="1">
        <v>311.0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519.0</v>
      </c>
      <c r="C2" s="1">
        <v>755.0</v>
      </c>
      <c r="D2" s="1">
        <v>765.0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519.0</v>
      </c>
      <c r="C3" s="1">
        <v>755.0</v>
      </c>
      <c r="D3" s="1">
        <v>765.0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396.0</v>
      </c>
      <c r="C4" s="1">
        <v>533.0</v>
      </c>
      <c r="D4" s="1">
        <v>548.0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123.0</v>
      </c>
      <c r="C5" s="1">
        <v>223.0</v>
      </c>
      <c r="D5" s="1">
        <v>216.0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64.0</v>
      </c>
      <c r="C6" s="1">
        <v>83.0</v>
      </c>
      <c r="D6" s="1">
        <v>92.0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64.0</v>
      </c>
      <c r="C7" s="1">
        <v>83.0</v>
      </c>
      <c r="D7" s="1">
        <v>92.0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58.0</v>
      </c>
      <c r="C8" s="1">
        <v>139.0</v>
      </c>
      <c r="D8" s="1">
        <v>124.0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-1.0</v>
      </c>
      <c r="C9" s="1">
        <v>-73.0</v>
      </c>
      <c r="D9" s="1">
        <v>-1.0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-1.0</v>
      </c>
      <c r="C10" s="1">
        <v>-73.0</v>
      </c>
      <c r="D10" s="1">
        <v>-1.0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59.0</v>
      </c>
      <c r="C11" s="1">
        <v>1.0</v>
      </c>
      <c r="D11" s="1">
        <v>93.0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-18.0</v>
      </c>
      <c r="C12" s="1">
        <v>57.0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57.0</v>
      </c>
      <c r="C13" s="1">
        <v>140.0</v>
      </c>
      <c r="D13" s="1">
        <v>123.0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5.0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62.0</v>
      </c>
      <c r="C15" s="1">
        <v>140.0</v>
      </c>
      <c r="D15" s="1">
        <v>123.0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62.0</v>
      </c>
      <c r="C16" s="1">
        <v>140.0</v>
      </c>
      <c r="D16" s="1">
        <v>123.0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62.0</v>
      </c>
      <c r="C17" s="1">
        <v>140.0</v>
      </c>
      <c r="D17" s="1">
        <v>123.0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62.0</v>
      </c>
      <c r="C18" s="1">
        <v>140.0</v>
      </c>
      <c r="D18" s="1">
        <v>123.0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62.0</v>
      </c>
      <c r="C19" s="1">
        <v>140.0</v>
      </c>
      <c r="D19" s="1">
        <v>123.0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62.0</v>
      </c>
      <c r="C20" s="1">
        <v>140.0</v>
      </c>
      <c r="D20" s="1">
        <v>123.0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0.0</v>
      </c>
      <c r="C22" s="1">
        <v>0.0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0.0</v>
      </c>
      <c r="C23" s="1">
        <v>0.0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>
        <v>0.0</v>
      </c>
      <c r="C24" s="1">
        <v>11.0</v>
      </c>
      <c r="D24" s="1">
        <v>11.0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0.0</v>
      </c>
      <c r="C25" s="1">
        <v>0.0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0.0</v>
      </c>
      <c r="C26" s="1">
        <v>0.0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>
        <v>0.0</v>
      </c>
      <c r="C27" s="1">
        <v>11.0</v>
      </c>
      <c r="D27" s="1">
        <v>11.0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>
        <v>0.0</v>
      </c>
      <c r="C28" s="1" t="s">
        <v>134</v>
      </c>
      <c r="D28" s="1" t="s">
        <v>135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136</v>
      </c>
      <c r="B29" s="1">
        <v>0.0</v>
      </c>
      <c r="C29" s="1" t="s">
        <v>134</v>
      </c>
      <c r="D29" s="1" t="s">
        <v>135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137</v>
      </c>
      <c r="B30" s="1" t="s">
        <v>138</v>
      </c>
      <c r="C30" s="1" t="s">
        <v>139</v>
      </c>
      <c r="D30" s="1" t="s">
        <v>140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141</v>
      </c>
      <c r="B32" s="1">
        <v>59.0</v>
      </c>
      <c r="C32" s="1">
        <v>140.0</v>
      </c>
      <c r="D32" s="1">
        <v>125.0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>
        <v>58.0</v>
      </c>
      <c r="C33" s="1">
        <v>139.0</v>
      </c>
      <c r="D33" s="1">
        <v>124.0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>
        <v>58.0</v>
      </c>
      <c r="C34" s="1">
        <v>139.0</v>
      </c>
      <c r="D34" s="1">
        <v>124.0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1">
        <v>60.0</v>
      </c>
      <c r="C35" s="1">
        <v>141.0</v>
      </c>
      <c r="D35" s="1">
        <v>126.0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145</v>
      </c>
      <c r="B36" s="1">
        <v>35.0</v>
      </c>
      <c r="C36" s="1">
        <v>87.0</v>
      </c>
      <c r="D36" s="1">
        <v>76.0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3.0</v>
      </c>
      <c r="C37" s="1">
        <v>3.0</v>
      </c>
      <c r="D37" s="1">
        <v>4.0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2.0</v>
      </c>
      <c r="C39" s="1">
        <v>3.0</v>
      </c>
      <c r="D39" s="1">
        <v>4.0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>
        <v>2.0</v>
      </c>
      <c r="C40" s="1">
        <v>3.0</v>
      </c>
      <c r="D40" s="1">
        <v>4.0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150</v>
      </c>
      <c r="B41" s="1">
        <v>68.0</v>
      </c>
      <c r="C41" s="1">
        <v>69.0</v>
      </c>
      <c r="D41" s="1">
        <v>78.0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151</v>
      </c>
      <c r="B42" s="1">
        <v>0.0</v>
      </c>
      <c r="C42" s="1">
        <v>51.0</v>
      </c>
      <c r="D42" s="1">
        <v>78.0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152</v>
      </c>
      <c r="B43" s="1">
        <v>0.0</v>
      </c>
      <c r="C43" s="1">
        <v>17.0</v>
      </c>
      <c r="D43" s="1">
        <v>-169.0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0.0</v>
      </c>
      <c r="C3" s="1" t="s">
        <v>155</v>
      </c>
      <c r="D3" s="1" t="s">
        <v>156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0.0</v>
      </c>
      <c r="C4" s="1" t="s">
        <v>158</v>
      </c>
      <c r="D4" s="1" t="s">
        <v>159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160</v>
      </c>
      <c r="B5" s="1">
        <v>0.0</v>
      </c>
      <c r="C5" s="1" t="s">
        <v>161</v>
      </c>
      <c r="D5" s="1" t="s">
        <v>162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0.0</v>
      </c>
      <c r="C6" s="1" t="s">
        <v>161</v>
      </c>
      <c r="D6" s="1" t="s">
        <v>162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 t="s">
        <v>166</v>
      </c>
      <c r="C8" s="1" t="s">
        <v>167</v>
      </c>
      <c r="D8" s="1" t="s">
        <v>168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169</v>
      </c>
      <c r="B9" s="1" t="s">
        <v>170</v>
      </c>
      <c r="C9" s="1" t="s">
        <v>171</v>
      </c>
      <c r="D9" s="1" t="s">
        <v>172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173</v>
      </c>
      <c r="B10" s="1" t="s">
        <v>174</v>
      </c>
      <c r="C10" s="1" t="s">
        <v>175</v>
      </c>
      <c r="D10" s="1" t="s">
        <v>176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177</v>
      </c>
      <c r="B11" s="1" t="s">
        <v>178</v>
      </c>
      <c r="C11" s="1" t="s">
        <v>179</v>
      </c>
      <c r="D11" s="1" t="s">
        <v>180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181</v>
      </c>
      <c r="B12" s="1" t="s">
        <v>178</v>
      </c>
      <c r="C12" s="1" t="s">
        <v>179</v>
      </c>
      <c r="D12" s="1" t="s">
        <v>180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182</v>
      </c>
      <c r="B13" s="1" t="s">
        <v>183</v>
      </c>
      <c r="C13" s="1" t="s">
        <v>184</v>
      </c>
      <c r="D13" s="1" t="s">
        <v>185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186</v>
      </c>
      <c r="B14" s="1" t="s">
        <v>183</v>
      </c>
      <c r="C14" s="1" t="s">
        <v>184</v>
      </c>
      <c r="D14" s="1" t="s">
        <v>185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187</v>
      </c>
      <c r="B15" s="1" t="s">
        <v>183</v>
      </c>
      <c r="C15" s="1" t="s">
        <v>184</v>
      </c>
      <c r="D15" s="1" t="s">
        <v>185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188</v>
      </c>
      <c r="B16" s="1" t="s">
        <v>189</v>
      </c>
      <c r="C16" s="1" t="s">
        <v>190</v>
      </c>
      <c r="D16" s="1" t="s">
        <v>191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192</v>
      </c>
      <c r="B17" s="1">
        <v>0.0</v>
      </c>
      <c r="C17" s="1" t="s">
        <v>193</v>
      </c>
      <c r="D17" s="1" t="s">
        <v>194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195</v>
      </c>
      <c r="B18" s="1">
        <v>0.0</v>
      </c>
      <c r="C18" s="1" t="s">
        <v>196</v>
      </c>
      <c r="D18" s="1" t="s">
        <v>197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198</v>
      </c>
      <c r="B20" s="1">
        <v>0.0</v>
      </c>
      <c r="C20" s="1" t="s">
        <v>199</v>
      </c>
      <c r="D20" s="1" t="s">
        <v>200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201</v>
      </c>
      <c r="B21" s="1">
        <v>0.0</v>
      </c>
      <c r="C21" s="1" t="s">
        <v>202</v>
      </c>
      <c r="D21" s="1" t="s">
        <v>203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204</v>
      </c>
      <c r="B22" s="1">
        <v>0.0</v>
      </c>
      <c r="C22" s="1" t="s">
        <v>205</v>
      </c>
      <c r="D22" s="1" t="s">
        <v>206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208</v>
      </c>
      <c r="B24" s="1" t="s">
        <v>209</v>
      </c>
      <c r="C24" s="1" t="s">
        <v>210</v>
      </c>
      <c r="D24" s="1" t="s">
        <v>211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212</v>
      </c>
      <c r="B25" s="1" t="s">
        <v>213</v>
      </c>
      <c r="C25" s="1" t="s">
        <v>214</v>
      </c>
      <c r="D25" s="1" t="s">
        <v>215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216</v>
      </c>
      <c r="B26" s="1" t="s">
        <v>217</v>
      </c>
      <c r="C26" s="1" t="s">
        <v>218</v>
      </c>
      <c r="D26" s="1" t="s">
        <v>219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220</v>
      </c>
      <c r="B27" s="1">
        <v>0.0</v>
      </c>
      <c r="C27" s="1" t="s">
        <v>221</v>
      </c>
      <c r="D27" s="1" t="s">
        <v>222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223</v>
      </c>
      <c r="B28" s="1">
        <v>0.0</v>
      </c>
      <c r="C28" s="1" t="s">
        <v>224</v>
      </c>
      <c r="D28" s="1" t="s">
        <v>225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227</v>
      </c>
      <c r="B30" s="1" t="s">
        <v>228</v>
      </c>
      <c r="C30" s="1" t="s">
        <v>229</v>
      </c>
      <c r="D30" s="1" t="s">
        <v>230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231</v>
      </c>
      <c r="B31" s="1" t="s">
        <v>232</v>
      </c>
      <c r="C31" s="1" t="s">
        <v>233</v>
      </c>
      <c r="D31" s="1" t="s">
        <v>234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235</v>
      </c>
      <c r="B32" s="1" t="s">
        <v>236</v>
      </c>
      <c r="C32" s="1" t="s">
        <v>237</v>
      </c>
      <c r="D32" s="1" t="s">
        <v>238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239</v>
      </c>
      <c r="B33" s="1" t="s">
        <v>240</v>
      </c>
      <c r="C33" s="1" t="s">
        <v>241</v>
      </c>
      <c r="D33" s="1" t="s">
        <v>242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243</v>
      </c>
      <c r="B34" s="1" t="s">
        <v>244</v>
      </c>
      <c r="C34" s="1" t="s">
        <v>245</v>
      </c>
      <c r="D34" s="1" t="s">
        <v>246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247</v>
      </c>
      <c r="B35" s="1" t="s">
        <v>248</v>
      </c>
      <c r="C35" s="1" t="s">
        <v>249</v>
      </c>
      <c r="D35" s="1" t="s">
        <v>250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251</v>
      </c>
      <c r="B36" s="1" t="s">
        <v>252</v>
      </c>
      <c r="C36" s="1" t="s">
        <v>253</v>
      </c>
      <c r="D36" s="1" t="s">
        <v>254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255</v>
      </c>
      <c r="B37" s="1" t="s">
        <v>256</v>
      </c>
      <c r="C37" s="1" t="s">
        <v>257</v>
      </c>
      <c r="D37" s="1" t="s">
        <v>258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259</v>
      </c>
      <c r="B38" s="1" t="s">
        <v>260</v>
      </c>
      <c r="C38" s="1" t="s">
        <v>261</v>
      </c>
      <c r="D38" s="1" t="s">
        <v>262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263</v>
      </c>
      <c r="B39" s="1" t="s">
        <v>264</v>
      </c>
      <c r="C39" s="1" t="s">
        <v>265</v>
      </c>
      <c r="D39" s="1" t="s">
        <v>266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267</v>
      </c>
      <c r="B40" s="1" t="s">
        <v>268</v>
      </c>
      <c r="C40" s="1" t="s">
        <v>261</v>
      </c>
      <c r="D40" s="1" t="s">
        <v>269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270</v>
      </c>
      <c r="B41" s="1" t="s">
        <v>271</v>
      </c>
      <c r="C41" s="1" t="s">
        <v>265</v>
      </c>
      <c r="D41" s="1" t="s">
        <v>266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273</v>
      </c>
      <c r="B43" s="1">
        <v>0.0</v>
      </c>
      <c r="C43" s="1" t="s">
        <v>274</v>
      </c>
      <c r="D43" s="1" t="s">
        <v>260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275</v>
      </c>
      <c r="B44" s="1">
        <v>0.0</v>
      </c>
      <c r="C44" s="1" t="s">
        <v>276</v>
      </c>
      <c r="D44" s="1" t="s">
        <v>277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278</v>
      </c>
      <c r="B45" s="1">
        <v>0.0</v>
      </c>
      <c r="C45" s="1" t="s">
        <v>279</v>
      </c>
      <c r="D45" s="1" t="s">
        <v>280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281</v>
      </c>
      <c r="B46" s="1">
        <v>0.0</v>
      </c>
      <c r="C46" s="1" t="s">
        <v>282</v>
      </c>
      <c r="D46" s="1" t="s">
        <v>283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284</v>
      </c>
      <c r="B47" s="1">
        <v>0.0</v>
      </c>
      <c r="C47" s="1" t="s">
        <v>282</v>
      </c>
      <c r="D47" s="1" t="s">
        <v>283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285</v>
      </c>
      <c r="B48" s="1">
        <v>0.0</v>
      </c>
      <c r="C48" s="1" t="s">
        <v>286</v>
      </c>
      <c r="D48" s="1" t="s">
        <v>287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288</v>
      </c>
      <c r="B49" s="1">
        <v>0.0</v>
      </c>
      <c r="C49" s="1" t="s">
        <v>286</v>
      </c>
      <c r="D49" s="1" t="s">
        <v>287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289</v>
      </c>
      <c r="B50" s="1">
        <v>0.0</v>
      </c>
      <c r="C50" s="1" t="s">
        <v>290</v>
      </c>
      <c r="D50" s="1" t="s">
        <v>287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291</v>
      </c>
      <c r="B51" s="1">
        <v>0.0</v>
      </c>
      <c r="C51" s="1">
        <v>0.0</v>
      </c>
      <c r="D51" s="1" t="s">
        <v>287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292</v>
      </c>
      <c r="B52" s="1">
        <v>0.0</v>
      </c>
      <c r="C52" s="1" t="s">
        <v>293</v>
      </c>
      <c r="D52" s="1">
        <v>50.0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294</v>
      </c>
      <c r="B53" s="1">
        <v>0.0</v>
      </c>
      <c r="C53" s="1" t="s">
        <v>295</v>
      </c>
      <c r="D53" s="1" t="s">
        <v>296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297</v>
      </c>
      <c r="B54" s="1">
        <v>0.0</v>
      </c>
      <c r="C54" s="1" t="s">
        <v>298</v>
      </c>
      <c r="D54" s="1" t="s">
        <v>299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300</v>
      </c>
      <c r="B55" s="1">
        <v>0.0</v>
      </c>
      <c r="C55" s="1" t="s">
        <v>301</v>
      </c>
      <c r="D55" s="1" t="s">
        <v>193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302</v>
      </c>
      <c r="B56" s="1">
        <v>0.0</v>
      </c>
      <c r="C56" s="1" t="s">
        <v>301</v>
      </c>
      <c r="D56" s="1" t="s">
        <v>303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304</v>
      </c>
      <c r="B57" s="1">
        <v>0.0</v>
      </c>
      <c r="C57" s="1" t="s">
        <v>305</v>
      </c>
      <c r="D57" s="1" t="s">
        <v>306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307</v>
      </c>
      <c r="B58" s="1">
        <v>0.0</v>
      </c>
      <c r="C58" s="1" t="s">
        <v>308</v>
      </c>
      <c r="D58" s="1" t="s">
        <v>309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310</v>
      </c>
      <c r="B59" s="1">
        <v>0.0</v>
      </c>
      <c r="C59" s="1">
        <v>0.0</v>
      </c>
      <c r="D59" s="1" t="s">
        <v>311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312</v>
      </c>
      <c r="B60" s="1">
        <v>0.0</v>
      </c>
      <c r="C60" s="1">
        <v>0.0</v>
      </c>
      <c r="D60" s="1" t="s">
        <v>313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315</v>
      </c>
      <c r="B62" s="1">
        <v>0.0</v>
      </c>
      <c r="C62" s="1">
        <v>0.0</v>
      </c>
      <c r="D62" s="1" t="s">
        <v>316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317</v>
      </c>
      <c r="B63" s="1">
        <v>0.0</v>
      </c>
      <c r="C63" s="1">
        <v>0.0</v>
      </c>
      <c r="D63" s="1" t="s">
        <v>318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319</v>
      </c>
      <c r="B64" s="1">
        <v>0.0</v>
      </c>
      <c r="C64" s="1">
        <v>0.0</v>
      </c>
      <c r="D64" s="1" t="s">
        <v>320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321</v>
      </c>
      <c r="B65" s="1">
        <v>0.0</v>
      </c>
      <c r="C65" s="1">
        <v>0.0</v>
      </c>
      <c r="D65" s="1" t="s">
        <v>322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323</v>
      </c>
      <c r="B66" s="1">
        <v>0.0</v>
      </c>
      <c r="C66" s="1">
        <v>0.0</v>
      </c>
      <c r="D66" s="1" t="s">
        <v>322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324</v>
      </c>
      <c r="B67" s="1">
        <v>0.0</v>
      </c>
      <c r="C67" s="1">
        <v>0.0</v>
      </c>
      <c r="D67" s="1" t="s">
        <v>325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326</v>
      </c>
      <c r="B68" s="1">
        <v>0.0</v>
      </c>
      <c r="C68" s="1">
        <v>0.0</v>
      </c>
      <c r="D68" s="1" t="s">
        <v>325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327</v>
      </c>
      <c r="B69" s="1">
        <v>0.0</v>
      </c>
      <c r="C69" s="1">
        <v>0.0</v>
      </c>
      <c r="D69" s="1" t="s">
        <v>328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329</v>
      </c>
      <c r="B70" s="1">
        <v>0.0</v>
      </c>
      <c r="C70" s="1">
        <v>0.0</v>
      </c>
      <c r="D70" s="1" t="s">
        <v>330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331</v>
      </c>
      <c r="B71" s="1">
        <v>0.0</v>
      </c>
      <c r="C71" s="1">
        <v>0.0</v>
      </c>
      <c r="D71" s="1" t="s">
        <v>332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333</v>
      </c>
      <c r="B72" s="1">
        <v>0.0</v>
      </c>
      <c r="C72" s="1">
        <v>0.0</v>
      </c>
      <c r="D72" s="1" t="s">
        <v>334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335</v>
      </c>
      <c r="B73" s="1">
        <v>0.0</v>
      </c>
      <c r="C73" s="1">
        <v>0.0</v>
      </c>
      <c r="D73" s="1" t="s">
        <v>336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337</v>
      </c>
      <c r="B74" s="1">
        <v>0.0</v>
      </c>
      <c r="C74" s="1">
        <v>0.0</v>
      </c>
      <c r="D74" s="1" t="s">
        <v>338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339</v>
      </c>
      <c r="B75" s="1">
        <v>0.0</v>
      </c>
      <c r="C75" s="1">
        <v>0.0</v>
      </c>
      <c r="D75" s="1" t="s">
        <v>340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341</v>
      </c>
      <c r="B76" s="1">
        <v>0.0</v>
      </c>
      <c r="C76" s="1">
        <v>0.0</v>
      </c>
      <c r="D76" s="1" t="s">
        <v>342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343</v>
      </c>
      <c r="C1" s="1" t="s">
        <v>344</v>
      </c>
      <c r="D1" s="1" t="s">
        <v>345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346</v>
      </c>
      <c r="B2" s="1" t="s">
        <v>347</v>
      </c>
      <c r="C2" s="1" t="s">
        <v>347</v>
      </c>
      <c r="D2" s="1" t="s">
        <v>348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349</v>
      </c>
      <c r="B3" s="1" t="s">
        <v>348</v>
      </c>
      <c r="C3" s="1" t="s">
        <v>350</v>
      </c>
      <c r="D3" s="1" t="s">
        <v>348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351</v>
      </c>
      <c r="B4" s="1" t="s">
        <v>352</v>
      </c>
      <c r="C4" s="1" t="s">
        <v>353</v>
      </c>
      <c r="D4" s="1" t="s">
        <v>354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349</v>
      </c>
      <c r="B5" s="1" t="s">
        <v>348</v>
      </c>
      <c r="C5" s="1" t="s">
        <v>355</v>
      </c>
      <c r="D5" s="1" t="s">
        <v>356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357</v>
      </c>
      <c r="B6" s="1" t="s">
        <v>358</v>
      </c>
      <c r="C6" s="1" t="s">
        <v>358</v>
      </c>
      <c r="D6" s="1" t="s">
        <v>359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360</v>
      </c>
      <c r="B7" s="1" t="s">
        <v>361</v>
      </c>
      <c r="C7" s="1" t="s">
        <v>362</v>
      </c>
      <c r="D7" s="1" t="s">
        <v>363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364</v>
      </c>
      <c r="B8" s="1" t="s">
        <v>348</v>
      </c>
      <c r="C8" s="1" t="s">
        <v>365</v>
      </c>
      <c r="D8" s="1" t="s">
        <v>366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367</v>
      </c>
      <c r="B9" s="1" t="s">
        <v>368</v>
      </c>
      <c r="C9" s="1" t="s">
        <v>369</v>
      </c>
      <c r="D9" s="1" t="s">
        <v>370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371</v>
      </c>
      <c r="B10" s="1" t="s">
        <v>372</v>
      </c>
      <c r="C10" s="1" t="s">
        <v>373</v>
      </c>
      <c r="D10" s="1" t="s">
        <v>374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375</v>
      </c>
      <c r="B11" s="1" t="s">
        <v>376</v>
      </c>
      <c r="C11" s="1" t="s">
        <v>377</v>
      </c>
      <c r="D11" s="1" t="s">
        <v>378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379</v>
      </c>
      <c r="B12" s="1" t="s">
        <v>380</v>
      </c>
      <c r="C12" s="1" t="s">
        <v>381</v>
      </c>
      <c r="D12" s="1" t="s">
        <v>382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383</v>
      </c>
      <c r="B13" s="1" t="s">
        <v>384</v>
      </c>
      <c r="C13" s="1" t="s">
        <v>385</v>
      </c>
      <c r="D13" s="1" t="s">
        <v>386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387</v>
      </c>
      <c r="B14" s="1" t="s">
        <v>388</v>
      </c>
      <c r="C14" s="1" t="s">
        <v>389</v>
      </c>
      <c r="D14" s="1" t="s">
        <v>390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391</v>
      </c>
      <c r="B15" s="1" t="s">
        <v>348</v>
      </c>
      <c r="C15" s="1" t="s">
        <v>348</v>
      </c>
      <c r="D15" s="1" t="s">
        <v>348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392</v>
      </c>
      <c r="B16" s="1" t="s">
        <v>348</v>
      </c>
      <c r="C16" s="1" t="s">
        <v>348</v>
      </c>
      <c r="D16" s="1" t="s">
        <v>348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393</v>
      </c>
      <c r="B17" s="1" t="s">
        <v>394</v>
      </c>
      <c r="C17" s="1" t="s">
        <v>395</v>
      </c>
      <c r="D17" s="1" t="s">
        <v>396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397</v>
      </c>
      <c r="B18" s="1" t="s">
        <v>348</v>
      </c>
      <c r="C18" s="1" t="s">
        <v>348</v>
      </c>
      <c r="D18" s="1" t="s">
        <v>348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398</v>
      </c>
      <c r="B19" s="1" t="s">
        <v>399</v>
      </c>
      <c r="C19" s="1" t="s">
        <v>400</v>
      </c>
      <c r="D19" s="1" t="s">
        <v>401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402</v>
      </c>
      <c r="B20" s="1" t="s">
        <v>403</v>
      </c>
      <c r="C20" s="1" t="s">
        <v>404</v>
      </c>
      <c r="D20" s="1" t="s">
        <v>405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406</v>
      </c>
      <c r="B21" s="1" t="s">
        <v>407</v>
      </c>
      <c r="C21" s="1" t="s">
        <v>408</v>
      </c>
      <c r="D21" s="1" t="s">
        <v>409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410</v>
      </c>
      <c r="B22" s="1" t="s">
        <v>411</v>
      </c>
      <c r="C22" s="1" t="s">
        <v>412</v>
      </c>
      <c r="D22" s="1" t="s">
        <v>413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414</v>
      </c>
      <c r="B23" s="1" t="s">
        <v>415</v>
      </c>
      <c r="C23" s="1" t="s">
        <v>416</v>
      </c>
      <c r="D23" s="1" t="s">
        <v>417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418</v>
      </c>
      <c r="B24" s="1" t="s">
        <v>419</v>
      </c>
      <c r="C24" s="1" t="s">
        <v>419</v>
      </c>
      <c r="D24" s="1" t="s">
        <v>419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420</v>
      </c>
      <c r="B25" s="1" t="s">
        <v>421</v>
      </c>
      <c r="C25" s="1" t="s">
        <v>421</v>
      </c>
      <c r="D25" s="1" t="s">
        <v>348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422</v>
      </c>
      <c r="B26" s="1" t="s">
        <v>348</v>
      </c>
      <c r="C26" s="1" t="s">
        <v>348</v>
      </c>
      <c r="D26" s="1" t="s">
        <v>348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423</v>
      </c>
      <c r="B2" s="1" t="s">
        <v>424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425</v>
      </c>
      <c r="B3" s="1" t="s">
        <v>426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427</v>
      </c>
      <c r="B4" s="1" t="s">
        <v>428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429</v>
      </c>
      <c r="B5" s="1" t="s">
        <v>430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431</v>
      </c>
      <c r="B6" s="1" t="s">
        <v>432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433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434</v>
      </c>
      <c r="B8" s="1" t="s">
        <v>435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436</v>
      </c>
      <c r="B9" s="4" t="s">
        <v>437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438</v>
      </c>
      <c r="B10" s="1" t="s">
        <v>439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440</v>
      </c>
      <c r="B11" s="1" t="s">
        <v>441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442</v>
      </c>
      <c r="B12" s="1" t="s">
        <v>439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443</v>
      </c>
      <c r="B13" s="1" t="s">
        <v>444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445</v>
      </c>
      <c r="B14" s="1" t="s">
        <v>446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447</v>
      </c>
      <c r="B15" s="1" t="s">
        <v>444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448</v>
      </c>
      <c r="B16" s="1" t="s">
        <v>449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450</v>
      </c>
      <c r="B17" s="1">
        <v>364.0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451</v>
      </c>
      <c r="B18" s="1" t="s">
        <v>452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453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454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455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456</v>
      </c>
      <c r="B22" s="1">
        <v>22.87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457</v>
      </c>
      <c r="B23" s="1">
        <v>22.79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458</v>
      </c>
      <c r="B24" s="1">
        <v>22.2702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459</v>
      </c>
      <c r="B25" s="1">
        <v>23.21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460</v>
      </c>
      <c r="B26" s="1">
        <v>22.87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461</v>
      </c>
      <c r="B27" s="1">
        <v>22.79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462</v>
      </c>
      <c r="B28" s="1">
        <v>22.2702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463</v>
      </c>
      <c r="B29" s="1">
        <v>23.21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464</v>
      </c>
      <c r="B30" s="1">
        <v>12.218084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465</v>
      </c>
      <c r="B31" s="1">
        <v>12.657669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466</v>
      </c>
      <c r="B32" s="1">
        <v>184818.0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467</v>
      </c>
      <c r="B33" s="1">
        <v>184818.0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468</v>
      </c>
      <c r="B34" s="1">
        <v>88211.0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469</v>
      </c>
      <c r="B35" s="1">
        <v>158900.0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470</v>
      </c>
      <c r="B36" s="1">
        <v>158900.0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471</v>
      </c>
      <c r="B37" s="1">
        <v>36.75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472</v>
      </c>
      <c r="B38" s="1">
        <v>1000.0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473</v>
      </c>
      <c r="B39" s="1">
        <v>1200.0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474</v>
      </c>
      <c r="B40" s="1">
        <v>1.177949824E9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475</v>
      </c>
      <c r="B41" s="1">
        <v>20.55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476</v>
      </c>
      <c r="B42" s="1">
        <v>39.5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477</v>
      </c>
      <c r="B43" s="1">
        <v>1.301165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478</v>
      </c>
      <c r="B44" s="1">
        <v>30.6472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479</v>
      </c>
      <c r="B45" s="1">
        <v>30.46805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480</v>
      </c>
      <c r="B46" s="1" t="s">
        <v>481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482</v>
      </c>
      <c r="B47" s="1">
        <v>4.8686816E8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483</v>
      </c>
      <c r="B48" s="1">
        <v>0.046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484</v>
      </c>
      <c r="B49" s="1">
        <v>8841112.0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485</v>
      </c>
      <c r="B50" s="1">
        <v>8846150.0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486</v>
      </c>
      <c r="B51" s="1">
        <v>560293.0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487</v>
      </c>
      <c r="B52" s="1">
        <v>435410.0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488</v>
      </c>
      <c r="B53" s="1">
        <v>1.7328384E9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489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490</v>
      </c>
      <c r="B55" s="1">
        <v>0.0109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491</v>
      </c>
      <c r="B56" s="1">
        <v>0.03844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492</v>
      </c>
      <c r="B57" s="1">
        <v>1.13189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493</v>
      </c>
      <c r="B58" s="1">
        <v>4.3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494</v>
      </c>
      <c r="B59" s="1">
        <v>0.0858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495</v>
      </c>
      <c r="B60" s="1">
        <v>5.12821E7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496</v>
      </c>
      <c r="B61" s="1">
        <v>7.736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497</v>
      </c>
      <c r="B62" s="1">
        <v>2.9692347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498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499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500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501</v>
      </c>
      <c r="B66" s="1">
        <v>-0.842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502</v>
      </c>
      <c r="B67" s="1">
        <v>4.1645E7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503</v>
      </c>
      <c r="B68" s="1">
        <v>1.88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504</v>
      </c>
      <c r="B69" s="1">
        <v>2.1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505</v>
      </c>
      <c r="B70" s="1">
        <v>0.538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506</v>
      </c>
      <c r="B71" s="1">
        <v>4.045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507</v>
      </c>
      <c r="B72" s="1">
        <v>-0.048861265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508</v>
      </c>
      <c r="B73" s="1">
        <v>0.22455823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509</v>
      </c>
      <c r="B74" s="1" t="s">
        <v>510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511</v>
      </c>
      <c r="B75" s="1" t="s">
        <v>512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513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514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515</v>
      </c>
      <c r="B78" s="1" t="s">
        <v>516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517</v>
      </c>
      <c r="B79" s="1" t="s">
        <v>516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518</v>
      </c>
      <c r="B80" s="1">
        <v>1.7054154E9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519</v>
      </c>
      <c r="B81" s="1" t="s">
        <v>520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521</v>
      </c>
      <c r="B82" s="1" t="s">
        <v>522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523</v>
      </c>
      <c r="B83" s="1" t="s">
        <v>524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525</v>
      </c>
      <c r="B84" s="1" t="s">
        <v>526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527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528</v>
      </c>
      <c r="B86" s="1">
        <v>22.97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529</v>
      </c>
      <c r="B87" s="1">
        <v>35.0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530</v>
      </c>
      <c r="B88" s="1">
        <v>20.0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531</v>
      </c>
      <c r="B89" s="1">
        <v>29.2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532</v>
      </c>
      <c r="B90" s="1">
        <v>33.0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533</v>
      </c>
      <c r="B91" s="1">
        <v>3.0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534</v>
      </c>
      <c r="B92" s="1" t="s">
        <v>535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536</v>
      </c>
      <c r="B93" s="1">
        <v>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537</v>
      </c>
      <c r="B94" s="1">
        <v>2.3716E7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538</v>
      </c>
      <c r="B95" s="1">
        <v>2.681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539</v>
      </c>
      <c r="B96" s="1">
        <v>1.20351E8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540</v>
      </c>
      <c r="B97" s="1">
        <v>3463000.0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541</v>
      </c>
      <c r="B98" s="1">
        <v>0.418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542</v>
      </c>
      <c r="B99" s="1">
        <v>5.385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543</v>
      </c>
      <c r="B100" s="1">
        <v>9.05304E8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544</v>
      </c>
      <c r="B101" s="1">
        <v>0.93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545</v>
      </c>
      <c r="B102" s="1">
        <v>102.339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546</v>
      </c>
      <c r="B103" s="1">
        <v>0.18834999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547</v>
      </c>
      <c r="B104" s="1">
        <v>0.40248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548</v>
      </c>
      <c r="B105" s="1">
        <v>2.40219008E8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549</v>
      </c>
      <c r="B106" s="1">
        <v>5.0605624E7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550</v>
      </c>
      <c r="B107" s="1">
        <v>3.4954E7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551</v>
      </c>
      <c r="B108" s="1">
        <v>-0.998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552</v>
      </c>
      <c r="B109" s="1">
        <v>0.406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553</v>
      </c>
      <c r="B110" s="1">
        <v>0.26534998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554</v>
      </c>
      <c r="B111" s="1">
        <v>0.13294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555</v>
      </c>
      <c r="B112" s="1">
        <v>0.14238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556</v>
      </c>
      <c r="B113" s="1" t="s">
        <v>481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557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85.0</v>
      </c>
      <c r="D3" s="1">
        <v>6.0</v>
      </c>
      <c r="E3" s="1">
        <f>IF(D3*FORECAST(E2,B3:D3,B2:D2)&gt;0,FORECAST(E2,B3:D3,B2:D2),D3)*$X$1</f>
        <v>36.33333333</v>
      </c>
      <c r="F3" s="1">
        <f>IF(E3*FORECAST(F2,B3:E3,B2:E2)&gt;0,FORECAST(F2,B3:E3,B2:E2),E3)*$X$1</f>
        <v>39.33333333</v>
      </c>
      <c r="G3" s="1">
        <f>IF(F3*FORECAST(G2,B3:F3,B2:F2)&gt;0,FORECAST(G2,B3:F3,B2:F2),F3)*$X$1</f>
        <v>42.33333333</v>
      </c>
      <c r="H3" s="1">
        <f>IF(G3*FORECAST(H2,B3:G3,B2:G2)&gt;0,FORECAST(H2,B3:G3,B2:G2),G3)*$X$1</f>
        <v>45.33333333</v>
      </c>
      <c r="I3" s="1">
        <f>IF(H3*FORECAST(I2,B3:H3,B2:H2)&gt;0,FORECAST(I2,B3:H3,B2:H2),H3)*$X$1</f>
        <v>48.33333333</v>
      </c>
      <c r="J3" s="1">
        <f>IF(I3*FORECAST(J2,B3:I3,B2:I2)&gt;0,FORECAST(J2,B3:I3,B2:I2),I3)*$X$1</f>
        <v>51.33333333</v>
      </c>
      <c r="K3" s="1">
        <f>IF(J3*FORECAST(K2,B3:J3,B2:J2)&gt;0,FORECAST(K2,B3:J3,B2:J2),J3)*$X$1</f>
        <v>54.33333333</v>
      </c>
      <c r="L3" s="5">
        <f>IF(K3*FORECAST(L2,B3:K3,B2:K2)&gt;0,FORECAST(L2,B3:K3,B2:K2),K3)*$X$1</f>
        <v>57.33333333</v>
      </c>
      <c r="M3" s="5">
        <f>IF(L3*FORECAST(M2,B3:L3,B2:L2)&gt;0,FORECAST(M2,B3:L3,B2:L2),L3)*$X$1</f>
        <v>60.33333333</v>
      </c>
      <c r="N3" s="5">
        <f>IF(M3*FORECAST(N2,B3:M3,B2:M2)&gt;0,FORECAST(N2,B3:M3,B2:M2),M3)*$X$1</f>
        <v>63.33333333</v>
      </c>
      <c r="O3" s="5">
        <f>IF(N3*FORECAST(O2,B3:N3,B2:N2)&gt;0,FORECAST(O2,B3:N3,B2:N2),N3)*$X$1</f>
        <v>66.33333333</v>
      </c>
      <c r="P3" s="5">
        <f>IF(O3*FORECAST(P2,B3:O3,B2:O2)&gt;0,FORECAST(P2,B3:O3,B2:O2),O3)*$X$1</f>
        <v>69.33333333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49.0</v>
      </c>
      <c r="C4" s="1">
        <v>-11.0</v>
      </c>
      <c r="D4" s="1">
        <v>58.0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558</v>
      </c>
      <c r="B5" s="1">
        <v>0.0</v>
      </c>
      <c r="C5" s="1">
        <v>11.0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559</v>
      </c>
      <c r="L7" s="1">
        <f>IF(P3*FORECAST(P2,B3:P3,B2:P2)&gt;0,FORECAST(P2,B3:P3,B2:P2),O3)*$X$1 * (1+0.02)/(0.0789-0.02)</f>
        <v>1200.679117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560</v>
      </c>
      <c r="L8" s="6">
        <f t="array" ref="L8">NPV(0.0789,F3:P3)</f>
        <v>373.7992715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561</v>
      </c>
      <c r="L9" s="6">
        <f t="array" ref="L9">NPV(0.0789,F16:P16)</f>
        <v>520.7554612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562</v>
      </c>
      <c r="L10" s="6">
        <f>L8 + L9</f>
        <v>894.5547328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563</v>
      </c>
      <c r="L12" s="6">
        <f>L10 - L11</f>
        <v>836.5547328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564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76.05043025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1200.679117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62.0</v>
      </c>
      <c r="C3" s="1">
        <v>140.0</v>
      </c>
      <c r="D3" s="1">
        <v>123.0</v>
      </c>
      <c r="E3" s="1">
        <f>IF(D3*FORECAST(E2,B3:D3,B2:D2)&gt;0,FORECAST(E2,B3:D3,B2:D2),D3)*$X$1</f>
        <v>169.3333333</v>
      </c>
      <c r="F3" s="1">
        <f>IF(E3*FORECAST(F2,B3:E3,B2:E2)&gt;0,FORECAST(F2,B3:E3,B2:E2),E3)*$X$1</f>
        <v>199.8333333</v>
      </c>
      <c r="G3" s="1">
        <f>IF(F3*FORECAST(G2,B3:F3,B2:F2)&gt;0,FORECAST(G2,B3:F3,B2:F2),F3)*$X$1</f>
        <v>230.3333333</v>
      </c>
      <c r="H3" s="1">
        <f>IF(G3*FORECAST(H2,B3:G3,B2:G2)&gt;0,FORECAST(H2,B3:G3,B2:G2),G3)*$X$1</f>
        <v>260.8333333</v>
      </c>
      <c r="I3" s="1">
        <f>IF(H3*FORECAST(I2,B3:H3,B2:H2)&gt;0,FORECAST(I2,B3:H3,B2:H2),H3)*$X$1</f>
        <v>291.3333333</v>
      </c>
      <c r="J3" s="1">
        <f>IF(I3*FORECAST(J2,B3:I3,B2:I2)&gt;0,FORECAST(J2,B3:I3,B2:I2),I3)*$X$1</f>
        <v>321.8333333</v>
      </c>
      <c r="K3" s="1">
        <f>IF(J3*FORECAST(K2,B3:J3,B2:J2)&gt;0,FORECAST(K2,B3:J3,B2:J2),J3)*$X$1</f>
        <v>352.3333333</v>
      </c>
      <c r="L3" s="5">
        <f>IF(K3*FORECAST(L2,B3:K3,B2:K2)&gt;0,FORECAST(L2,B3:K3,B2:K2),K3)*$X$1</f>
        <v>382.8333333</v>
      </c>
      <c r="M3" s="5">
        <f>IF(L3*FORECAST(M2,B3:L3,B2:L2)&gt;0,FORECAST(M2,B3:L3,B2:L2),L3)*$X$1</f>
        <v>413.3333333</v>
      </c>
      <c r="N3" s="5">
        <f>IF(M3*FORECAST(N2,B3:M3,B2:M2)&gt;0,FORECAST(N2,B3:M3,B2:M2),M3)*$X$1</f>
        <v>443.8333333</v>
      </c>
      <c r="O3" s="5">
        <f>IF(N3*FORECAST(O2,B3:N3,B2:N2)&gt;0,FORECAST(O2,B3:N3,B2:N2),N3)*$X$1</f>
        <v>474.3333333</v>
      </c>
      <c r="P3" s="5">
        <f>IF(O3*FORECAST(P2,B3:O3,B2:O2)&gt;0,FORECAST(P2,B3:O3,B2:O2),O3)*$X$1</f>
        <v>504.8333333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49.0</v>
      </c>
      <c r="C4" s="1">
        <v>-11.0</v>
      </c>
      <c r="D4" s="1">
        <v>58.0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558</v>
      </c>
      <c r="B5" s="1">
        <v>0.0</v>
      </c>
      <c r="C5" s="1">
        <v>11.0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559</v>
      </c>
      <c r="L7" s="1">
        <f>IF(P3*FORECAST(P2,B3:P3,B2:P2)&gt;0,FORECAST(P2,B3:P3,B2:P2),O3)*$X$1 * (1+0.02)/(0.0789-0.02)</f>
        <v>8742.444822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560</v>
      </c>
      <c r="L8" s="6">
        <f t="array" ref="L8">NPV(0.0789,F3:P3)</f>
        <v>2364.450083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561</v>
      </c>
      <c r="L9" s="6">
        <f t="array" ref="L9">NPV(0.0789,F16:P16)</f>
        <v>3791.750702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562</v>
      </c>
      <c r="L10" s="6">
        <f>L8 + L9</f>
        <v>6156.200785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563</v>
      </c>
      <c r="L12" s="6">
        <f>L10 - L11</f>
        <v>6098.200785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564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554.3818896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8742.444822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