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<sst xmlns="http://schemas.openxmlformats.org/spreadsheetml/2006/main" count="900" uniqueCount="726">
  <si>
    <t>ticker</t>
  </si>
  <si>
    <t>SCLX</t>
  </si>
  <si>
    <t>nombre</t>
  </si>
  <si>
    <t>SCILEX HOLDING COMPANY</t>
  </si>
  <si>
    <t>empresa</t>
  </si>
  <si>
    <t>Pharmaceuticals</t>
  </si>
  <si>
    <t>Open</t>
  </si>
  <si>
    <t>Target Price</t>
  </si>
  <si>
    <t>Upside</t>
  </si>
  <si>
    <t>870.59%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</si>
  <si>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</si>
  <si>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</si>
  <si>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</si>
  <si>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</si>
  <si>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</si>
  <si>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</si>
  <si>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</si>
  <si>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</si>
  <si>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</si>
  <si>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</si>
  <si>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</si>
  <si>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</si>
  <si>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</si>
  <si>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</si>
  <si>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</si>
  <si>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</si>
  <si>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</si>
  <si>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</si>
  <si>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</si>
  <si>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</si>
  <si>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</si>
  <si>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</si>
  <si>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</si>
  <si>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</si>
  <si>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</si>
  <si>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</si>
  <si>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</si>
  <si>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</si>
  <si>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</si>
  <si>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</si>
  <si>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</si>
  <si>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</si>
  <si>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</si>
  <si>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</si>
  <si>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</si>
  <si>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</si>
  <si>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</si>
  <si>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</si>
  <si>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</si>
  <si>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</si>
  <si>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</si>
  <si>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</si>
  <si>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</si>
  <si>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</si>
  <si>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</si>
  <si>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</si>
  <si>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</si>
  <si>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</si>
  <si>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</si>
  <si>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</si>
  <si>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</si>
  <si>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</si>
  <si>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</si>
  <si>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</si>
  <si>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</si>
  <si>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</si>
  <si>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</si>
  <si>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</si>
  <si>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</si>
  <si>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</si>
  <si>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</si>
  <si>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</si>
  <si>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</si>
  <si>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</si>
  <si>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</si>
  <si>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</si>
  <si>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</si>
  <si>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</si>
  <si>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</si>
  <si>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</si>
  <si>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</si>
  <si>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</si>
  <si>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</si>
  <si>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</si>
  <si>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</si>
  <si>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</si>
  <si>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</si>
  <si>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</si>
  <si>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</si>
  <si>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</si>
  <si>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</si>
  <si>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</si>
  <si>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</si>
  <si>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-0.72</t>
  </si>
  <si>
    <t>-1.13</t>
  </si>
  <si>
    <t>0.26</t>
  </si>
  <si>
    <t>-1.73</t>
  </si>
  <si>
    <t>Tangible Book Value</t>
  </si>
  <si>
    <t>Tangible Book Value Per Share</t>
  </si>
  <si>
    <t>-1.4</t>
  </si>
  <si>
    <t>-0.13</t>
  </si>
  <si>
    <t>-2.23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</si>
  <si>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</si>
  <si>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</si>
  <si>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</si>
  <si>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</si>
  <si>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</si>
  <si>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</si>
  <si>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</si>
  <si>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</si>
  <si>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</si>
  <si>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</si>
  <si>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</si>
  <si>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</si>
  <si>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</si>
  <si>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</si>
  <si>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</si>
  <si>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</si>
  <si>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</si>
  <si>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</si>
  <si>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</si>
  <si>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</si>
  <si>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</si>
  <si>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</si>
  <si>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</si>
  <si>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</si>
  <si>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</si>
  <si>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</si>
  <si>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</si>
  <si>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</si>
  <si>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</si>
  <si>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</si>
  <si>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</si>
  <si>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</si>
  <si>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</si>
  <si>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-0.95</t>
  </si>
  <si>
    <t>-0.24</t>
  </si>
  <si>
    <t>-0.45</t>
  </si>
  <si>
    <t>-0.17</t>
  </si>
  <si>
    <t>-1.28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</si>
  <si>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</si>
  <si>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</si>
  <si>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</si>
  <si>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</si>
  <si>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</si>
  <si>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</si>
  <si>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-0.34</t>
  </si>
  <si>
    <t>-0.15</t>
  </si>
  <si>
    <t>-0.51</t>
  </si>
  <si>
    <t>Normalized Diluted EPS</t>
  </si>
  <si>
    <t>EBITDA</t>
  </si>
  <si>
    <t>EBITA</t>
  </si>
  <si>
    <t>EBIT</t>
  </si>
  <si>
    <t>EBITDAR</t>
  </si>
  <si>
    <t>Effective Tax Rate - (Ratio)</t>
  </si>
  <si>
    <t>0.11</t>
  </si>
  <si>
    <t>-0.01</t>
  </si>
  <si>
    <t>-0.02</t>
  </si>
  <si>
    <t>Current Domestic Taxes</t>
  </si>
  <si>
    <t>Total Current Taxes</t>
  </si>
  <si>
    <t>Deferred Domestic Taxes</t>
  </si>
  <si>
    <t>0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</si>
  <si>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</si>
  <si>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</si>
  <si>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</si>
  <si>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</si>
  <si>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</si>
  <si>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</si>
  <si>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</si>
  <si>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</si>
  <si>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</si>
  <si>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</si>
  <si>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</si>
  <si>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</si>
  <si>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-28.1</t>
  </si>
  <si>
    <t>-38.49</t>
  </si>
  <si>
    <t>-70.16</t>
  </si>
  <si>
    <t>Return on Total Capital</t>
  </si>
  <si>
    <t>62.06</t>
  </si>
  <si>
    <t>201.05</t>
  </si>
  <si>
    <t>Return On Equity %</t>
  </si>
  <si>
    <t>48.38</t>
  </si>
  <si>
    <t>24.9</t>
  </si>
  <si>
    <t>167.27</t>
  </si>
  <si>
    <t>Return on Common Equity</t>
  </si>
  <si>
    <t>244.29</t>
  </si>
  <si>
    <t>Margin Analysis</t>
  </si>
  <si>
    <t>Gross Profit Margin %</t>
  </si>
  <si>
    <t>72.41</t>
  </si>
  <si>
    <t>90.88</t>
  </si>
  <si>
    <t>88.4</t>
  </si>
  <si>
    <t>71.61</t>
  </si>
  <si>
    <t>66.45</t>
  </si>
  <si>
    <t>SG&amp;A Margin</t>
  </si>
  <si>
    <t>307.59</t>
  </si>
  <si>
    <t>182.39</t>
  </si>
  <si>
    <t>161.52</t>
  </si>
  <si>
    <t>170.62</t>
  </si>
  <si>
    <t>255.95</t>
  </si>
  <si>
    <t>EBITDA Margin %</t>
  </si>
  <si>
    <t>-283.57</t>
  </si>
  <si>
    <t>-133.62</t>
  </si>
  <si>
    <t>-102.37</t>
  </si>
  <si>
    <t>-122.71</t>
  </si>
  <si>
    <t>-216.68</t>
  </si>
  <si>
    <t>EBITA Margin %</t>
  </si>
  <si>
    <t>-283.75</t>
  </si>
  <si>
    <t>-133.79</t>
  </si>
  <si>
    <t>-102.5</t>
  </si>
  <si>
    <t>-122.82</t>
  </si>
  <si>
    <t>-216.77</t>
  </si>
  <si>
    <t>EBIT Margin %</t>
  </si>
  <si>
    <t>-301.4</t>
  </si>
  <si>
    <t>-149.65</t>
  </si>
  <si>
    <t>-114.44</t>
  </si>
  <si>
    <t>-133.13</t>
  </si>
  <si>
    <t>-225.55</t>
  </si>
  <si>
    <t>Income From Continuing Operations Margin %</t>
  </si>
  <si>
    <t>-849.11</t>
  </si>
  <si>
    <t>-201.69</t>
  </si>
  <si>
    <t>-282.35</t>
  </si>
  <si>
    <t>-61.43</t>
  </si>
  <si>
    <t>-244.59</t>
  </si>
  <si>
    <t>Net Income Margin %</t>
  </si>
  <si>
    <t>Net Avail. For Common Margin %</t>
  </si>
  <si>
    <t>-357.22</t>
  </si>
  <si>
    <t>Normalized Net Income Margin</t>
  </si>
  <si>
    <t>-306.93</t>
  </si>
  <si>
    <t>-126.2</t>
  </si>
  <si>
    <t>-151.59</t>
  </si>
  <si>
    <t>-85.44</t>
  </si>
  <si>
    <t>-143.24</t>
  </si>
  <si>
    <t>Levered Free Cash Flow Margin</t>
  </si>
  <si>
    <t>156.08</t>
  </si>
  <si>
    <t>-271.75</t>
  </si>
  <si>
    <t>71.83</t>
  </si>
  <si>
    <t>Unlevered Free Cash Flow Margin</t>
  </si>
  <si>
    <t>154.31</t>
  </si>
  <si>
    <t>-264.23</t>
  </si>
  <si>
    <t>73.12</t>
  </si>
  <si>
    <t>Asset Turnover</t>
  </si>
  <si>
    <t>0.39</t>
  </si>
  <si>
    <t>0.46</t>
  </si>
  <si>
    <t>0.5</t>
  </si>
  <si>
    <t>Fixed Assets Turnover</t>
  </si>
  <si>
    <t>13.53</t>
  </si>
  <si>
    <t>18.96</t>
  </si>
  <si>
    <t>16.79</t>
  </si>
  <si>
    <t>Receivables Turnover (Average Receivables)</t>
  </si>
  <si>
    <t>2.29</t>
  </si>
  <si>
    <t>2.14</t>
  </si>
  <si>
    <t>1.67</t>
  </si>
  <si>
    <t>Inventory Turnover (Average Inventory)</t>
  </si>
  <si>
    <t>1.96</t>
  </si>
  <si>
    <t>5.48</t>
  </si>
  <si>
    <t>5.61</t>
  </si>
  <si>
    <t>Short Term Liquidity</t>
  </si>
  <si>
    <t>Current Ratio</t>
  </si>
  <si>
    <t>0.29</t>
  </si>
  <si>
    <t>0.14</t>
  </si>
  <si>
    <t>0.66</t>
  </si>
  <si>
    <t>0.19</t>
  </si>
  <si>
    <t>Quick Ratio</t>
  </si>
  <si>
    <t>0.23</t>
  </si>
  <si>
    <t>0.52</t>
  </si>
  <si>
    <t>0.15</t>
  </si>
  <si>
    <t>Operating Cash Flow to Current Liabilities</t>
  </si>
  <si>
    <t>-0.4</t>
  </si>
  <si>
    <t>-0.47</t>
  </si>
  <si>
    <t>-0.08</t>
  </si>
  <si>
    <t>Days Sales Outstanding (Average Receivables)</t>
  </si>
  <si>
    <t>159.64</t>
  </si>
  <si>
    <t>170.36</t>
  </si>
  <si>
    <t>217.99</t>
  </si>
  <si>
    <t>Days Outstanding Inventory (Average Inventory)</t>
  </si>
  <si>
    <t>186.17</t>
  </si>
  <si>
    <t>66.6</t>
  </si>
  <si>
    <t>65.08</t>
  </si>
  <si>
    <t>Average Days Payable Outstanding</t>
  </si>
  <si>
    <t>448.17</t>
  </si>
  <si>
    <t>241.75</t>
  </si>
  <si>
    <t>486.92</t>
  </si>
  <si>
    <t>Cash Conversion Cycle (Average Days)</t>
  </si>
  <si>
    <t>-4.79</t>
  </si>
  <si>
    <t>-203.85</t>
  </si>
  <si>
    <t>Long Term Solvency</t>
  </si>
  <si>
    <t>Total Debt/Equity</t>
  </si>
  <si>
    <t>-97.84</t>
  </si>
  <si>
    <t>-69.12</t>
  </si>
  <si>
    <t>3.89</t>
  </si>
  <si>
    <t>-74.28</t>
  </si>
  <si>
    <t>Total Debt / Total Capital</t>
  </si>
  <si>
    <t>-223.85</t>
  </si>
  <si>
    <t>3.75</t>
  </si>
  <si>
    <t>-288.84</t>
  </si>
  <si>
    <t>LT Debt/Equity</t>
  </si>
  <si>
    <t>-77.15</t>
  </si>
  <si>
    <t>-43.19</t>
  </si>
  <si>
    <t>1.84</t>
  </si>
  <si>
    <t>-11.15</t>
  </si>
  <si>
    <t>Long-Term Debt / Total Capital</t>
  </si>
  <si>
    <t>-139.86</t>
  </si>
  <si>
    <t>1.77</t>
  </si>
  <si>
    <t>-43.34</t>
  </si>
  <si>
    <t>Total Liabilities / Total Assets</t>
  </si>
  <si>
    <t>273.84</t>
  </si>
  <si>
    <t>387.27</t>
  </si>
  <si>
    <t>58.12</t>
  </si>
  <si>
    <t>270.7</t>
  </si>
  <si>
    <t>EBIT / Interest Expense</t>
  </si>
  <si>
    <t>-3.75</t>
  </si>
  <si>
    <t>-2.69</t>
  </si>
  <si>
    <t>-3.05</t>
  </si>
  <si>
    <t>-5.27</t>
  </si>
  <si>
    <t>-98.72</t>
  </si>
  <si>
    <t>EBITDA / Interest Expense</t>
  </si>
  <si>
    <t>-3.53</t>
  </si>
  <si>
    <t>-2.33</t>
  </si>
  <si>
    <t>-2.67</t>
  </si>
  <si>
    <t>-4.81</t>
  </si>
  <si>
    <t>-93.81</t>
  </si>
  <si>
    <t>(EBITDA - Capex) / Interest Expense</t>
  </si>
  <si>
    <t>-3.57</t>
  </si>
  <si>
    <t>-93.83</t>
  </si>
  <si>
    <t>Total Debt / EBITDA</t>
  </si>
  <si>
    <t>-4.53</t>
  </si>
  <si>
    <t>-4.92</t>
  </si>
  <si>
    <t>-0.03</t>
  </si>
  <si>
    <t>Net Debt / EBITDA</t>
  </si>
  <si>
    <t>-4.38</t>
  </si>
  <si>
    <t>-4.78</t>
  </si>
  <si>
    <t>0.02</t>
  </si>
  <si>
    <t>-1.24</t>
  </si>
  <si>
    <t>Total Debt / (EBITDA - Capex)</t>
  </si>
  <si>
    <t>Net Debt / (EBITDA - Capex)</t>
  </si>
  <si>
    <t>-4.37</t>
  </si>
  <si>
    <t>Growth Over Prior Year</t>
  </si>
  <si>
    <t>Total Revenues, 1 Yr. Growth %</t>
  </si>
  <si>
    <t>12.01</t>
  </si>
  <si>
    <t>32.92</t>
  </si>
  <si>
    <t>21.45</t>
  </si>
  <si>
    <t>22.9</t>
  </si>
  <si>
    <t>Gross Profit, 1 Yr. Growth %</t>
  </si>
  <si>
    <t>40.58</t>
  </si>
  <si>
    <t>29.29</t>
  </si>
  <si>
    <t>-1.61</t>
  </si>
  <si>
    <t>14.04</t>
  </si>
  <si>
    <t>EBITDA, 1 Yr. Growth %</t>
  </si>
  <si>
    <t>-47.22</t>
  </si>
  <si>
    <t>45.58</t>
  </si>
  <si>
    <t>117.01</t>
  </si>
  <si>
    <t>EBITA, 1 Yr. Growth %</t>
  </si>
  <si>
    <t>-47.19</t>
  </si>
  <si>
    <t>45.52</t>
  </si>
  <si>
    <t>116.91</t>
  </si>
  <si>
    <t>EBIT, 1 Yr. Growth %</t>
  </si>
  <si>
    <t>-44.38</t>
  </si>
  <si>
    <t>1.64</t>
  </si>
  <si>
    <t>41.29</t>
  </si>
  <si>
    <t>108.22</t>
  </si>
  <si>
    <t>Earnings From Cont. Operations, 1 Yr. Growth %</t>
  </si>
  <si>
    <t>-73.39</t>
  </si>
  <si>
    <t>86.08</t>
  </si>
  <si>
    <t>-73.58</t>
  </si>
  <si>
    <t>389.35</t>
  </si>
  <si>
    <t>Net Income, 1 Yr. Growth %</t>
  </si>
  <si>
    <t>Normalized Net Income, 1 Yr. Growth %</t>
  </si>
  <si>
    <t>-53.94</t>
  </si>
  <si>
    <t>59.67</t>
  </si>
  <si>
    <t>-31.55</t>
  </si>
  <si>
    <t>106.04</t>
  </si>
  <si>
    <t>Diluted EPS Before Extra, 1 Yr. Growth %</t>
  </si>
  <si>
    <t>-74.71</t>
  </si>
  <si>
    <t>86.86</t>
  </si>
  <si>
    <t>-74.02</t>
  </si>
  <si>
    <t>636.22</t>
  </si>
  <si>
    <t>Accounts Receivable, 1 Yr. Growth %</t>
  </si>
  <si>
    <t>8.7</t>
  </si>
  <si>
    <t>48.84</t>
  </si>
  <si>
    <t>62.92</t>
  </si>
  <si>
    <t>Inventory, 1 Yr. Growth %</t>
  </si>
  <si>
    <t>123.76</t>
  </si>
  <si>
    <t>-46.21</t>
  </si>
  <si>
    <t>205.81</t>
  </si>
  <si>
    <t>Net Property, Plant and Equip., 1 Yr. Growth %</t>
  </si>
  <si>
    <t>-16.38</t>
  </si>
  <si>
    <t>-9.72</t>
  </si>
  <si>
    <t>92.59</t>
  </si>
  <si>
    <t>Total Assets, 1 Yr. Growth %</t>
  </si>
  <si>
    <t>11.03</t>
  </si>
  <si>
    <t>17.08</t>
  </si>
  <si>
    <t>Tangible Book Value, 1 Yr. Growth %</t>
  </si>
  <si>
    <t>39.68</t>
  </si>
  <si>
    <t>-93.54</t>
  </si>
  <si>
    <t>Common Equity, 1 Yr. Growth %</t>
  </si>
  <si>
    <t>58.01</t>
  </si>
  <si>
    <t>-116.19</t>
  </si>
  <si>
    <t>-577.25</t>
  </si>
  <si>
    <t>Cash From Operations, 1 Yr. Growth %</t>
  </si>
  <si>
    <t>-47.93</t>
  </si>
  <si>
    <t>-8.89</t>
  </si>
  <si>
    <t>-25.84</t>
  </si>
  <si>
    <t>-2.59</t>
  </si>
  <si>
    <t>Capital Expenditures, 1 Yr. Growth %</t>
  </si>
  <si>
    <t>-95.72</t>
  </si>
  <si>
    <t>328.57</t>
  </si>
  <si>
    <t>Levered Free Cash Flow, 1 Yr. Growth %</t>
  </si>
  <si>
    <t>-311.45</t>
  </si>
  <si>
    <t>-132.48</t>
  </si>
  <si>
    <t>Unlevered Free Cash Flow, 1 Yr. Growth %</t>
  </si>
  <si>
    <t>-307.96</t>
  </si>
  <si>
    <t>-134.01</t>
  </si>
  <si>
    <t>Compound Annual Growth Rate Over Two Years</t>
  </si>
  <si>
    <t>Total Revenues, 2 Yr. CAGR %</t>
  </si>
  <si>
    <t>22.02</t>
  </si>
  <si>
    <t>27.06</t>
  </si>
  <si>
    <t>22.17</t>
  </si>
  <si>
    <t>Gross Profit, 2 Yr. CAGR %</t>
  </si>
  <si>
    <t>34.82</t>
  </si>
  <si>
    <t>12.79</t>
  </si>
  <si>
    <t>5.93</t>
  </si>
  <si>
    <t>EBITDA, 2 Yr. CAGR %</t>
  </si>
  <si>
    <t>-26.69</t>
  </si>
  <si>
    <t>21.76</t>
  </si>
  <si>
    <t>77.75</t>
  </si>
  <si>
    <t>EBITA, 2 Yr. CAGR %</t>
  </si>
  <si>
    <t>-26.66</t>
  </si>
  <si>
    <t>21.74</t>
  </si>
  <si>
    <t>77.67</t>
  </si>
  <si>
    <t>EBIT, 2 Yr. CAGR %</t>
  </si>
  <si>
    <t>-24.81</t>
  </si>
  <si>
    <t>19.84</t>
  </si>
  <si>
    <t>71.52</t>
  </si>
  <si>
    <t>Earnings From Cont. Operations, 2 Yr. CAGR %</t>
  </si>
  <si>
    <t>-29.64</t>
  </si>
  <si>
    <t>-29.88</t>
  </si>
  <si>
    <t>13.71</t>
  </si>
  <si>
    <t>Net Income, 2 Yr. CAGR %</t>
  </si>
  <si>
    <t>Normalized Net Income, 2 Yr. CAGR %</t>
  </si>
  <si>
    <t>-14.25</t>
  </si>
  <si>
    <t>4.54</t>
  </si>
  <si>
    <t>18.76</t>
  </si>
  <si>
    <t>Diluted EPS Before Extra, 2 Yr. CAGR %</t>
  </si>
  <si>
    <t>-31.26</t>
  </si>
  <si>
    <t>-30.46</t>
  </si>
  <si>
    <t>38.3</t>
  </si>
  <si>
    <t>Accounts Receivable, 2 Yr. CAGR %</t>
  </si>
  <si>
    <t>27.2</t>
  </si>
  <si>
    <t>55.72</t>
  </si>
  <si>
    <t>Inventory, 2 Yr. CAGR %</t>
  </si>
  <si>
    <t>9.7</t>
  </si>
  <si>
    <t>28.25</t>
  </si>
  <si>
    <t>Net Property, Plant and Equip., 2 Yr. CAGR %</t>
  </si>
  <si>
    <t>-13.12</t>
  </si>
  <si>
    <t>31.86</t>
  </si>
  <si>
    <t>Total Assets, 2 Yr. CAGR %</t>
  </si>
  <si>
    <t>3.04</t>
  </si>
  <si>
    <t>14.02</t>
  </si>
  <si>
    <t>Tangible Book Value, 2 Yr. CAGR %</t>
  </si>
  <si>
    <t>-69.96</t>
  </si>
  <si>
    <t>-10.16</t>
  </si>
  <si>
    <t>Common Equity, 2 Yr. CAGR %</t>
  </si>
  <si>
    <t>-49.43</t>
  </si>
  <si>
    <t>-12.11</t>
  </si>
  <si>
    <t>Cash From Operations, 2 Yr. CAGR %</t>
  </si>
  <si>
    <t>-31.12</t>
  </si>
  <si>
    <t>-17.8</t>
  </si>
  <si>
    <t>-15.01</t>
  </si>
  <si>
    <t>Capital Expenditures, 2 Yr. CAGR %</t>
  </si>
  <si>
    <t>-47.08</t>
  </si>
  <si>
    <t>Levered Free Cash Flow, 2 Yr. CAGR %</t>
  </si>
  <si>
    <t>-17.12</t>
  </si>
  <si>
    <t>Unlevered Free Cash Flow, 2 Yr. CAGR %</t>
  </si>
  <si>
    <t>-15.9</t>
  </si>
  <si>
    <t>Compound Annual Growth Rate Over Three Years</t>
  </si>
  <si>
    <t>Total Revenues, 3 Yr. CAGR %</t>
  </si>
  <si>
    <t>21.83</t>
  </si>
  <si>
    <t>25.66</t>
  </si>
  <si>
    <t>Gross Profit, 3 Yr. CAGR %</t>
  </si>
  <si>
    <t>21.38</t>
  </si>
  <si>
    <t>13.2</t>
  </si>
  <si>
    <t>EBITDA, 3 Yr. CAGR %</t>
  </si>
  <si>
    <t>-7.85</t>
  </si>
  <si>
    <t>47.63</t>
  </si>
  <si>
    <t>EBITA, 3 Yr. CAGR %</t>
  </si>
  <si>
    <t>-7.84</t>
  </si>
  <si>
    <t>47.59</t>
  </si>
  <si>
    <t>EBIT, 3 Yr. CAGR %</t>
  </si>
  <si>
    <t>-7.22</t>
  </si>
  <si>
    <t>44.07</t>
  </si>
  <si>
    <t>Earnings From Cont. Operations, 3 Yr. CAGR %</t>
  </si>
  <si>
    <t>-49.24</t>
  </si>
  <si>
    <t>Net Income, 3 Yr. CAGR %</t>
  </si>
  <si>
    <t>Normalized Net Income, 3 Yr. CAGR %</t>
  </si>
  <si>
    <t>-20.45</t>
  </si>
  <si>
    <t>31.07</t>
  </si>
  <si>
    <t>Diluted EPS Before Extra, 3 Yr. CAGR %</t>
  </si>
  <si>
    <t>-43.25</t>
  </si>
  <si>
    <t>52.69</t>
  </si>
  <si>
    <t>Accounts Receivable, 3 Yr. CAGR %</t>
  </si>
  <si>
    <t>38.13</t>
  </si>
  <si>
    <t>Inventory, 3 Yr. CAGR %</t>
  </si>
  <si>
    <t>54.39</t>
  </si>
  <si>
    <t>Net Property, Plant and Equip., 3 Yr. CAGR %</t>
  </si>
  <si>
    <t>13.28</t>
  </si>
  <si>
    <t>Total Assets, 3 Yr. CAGR %</t>
  </si>
  <si>
    <t>7.52</t>
  </si>
  <si>
    <t>Tangible Book Value, 3 Yr. CAGR %</t>
  </si>
  <si>
    <t>4.08</t>
  </si>
  <si>
    <t>Common Equity, 3 Yr. CAGR %</t>
  </si>
  <si>
    <t>6.87</t>
  </si>
  <si>
    <t>Cash From Operations, 3 Yr. CAGR %</t>
  </si>
  <si>
    <t>-29.4</t>
  </si>
  <si>
    <t>-13.01</t>
  </si>
  <si>
    <t>Capital Expenditures, 3 Yr. CAGR %</t>
  </si>
  <si>
    <t>-77.11</t>
  </si>
  <si>
    <t>6.27</t>
  </si>
  <si>
    <t>2022</t>
  </si>
  <si>
    <t>2023</t>
  </si>
  <si>
    <t>2024</t>
  </si>
  <si>
    <t>2025</t>
  </si>
  <si>
    <t>2026</t>
  </si>
  <si>
    <t>Capitalization
                                    1</t>
  </si>
  <si>
    <t>564</t>
  </si>
  <si>
    <t>199.6</t>
  </si>
  <si>
    <t>58.38</t>
  </si>
  <si>
    <t>-</t>
  </si>
  <si>
    <t>Change</t>
  </si>
  <si>
    <t>-64.61%</t>
  </si>
  <si>
    <t>-70.75%</t>
  </si>
  <si>
    <t>0%</t>
  </si>
  <si>
    <t>Enterprise Value (EV)</t>
  </si>
  <si>
    <t>P/E ratio</t>
  </si>
  <si>
    <t>-23.5x</t>
  </si>
  <si>
    <t>-1.59x</t>
  </si>
  <si>
    <t>-0.59x</t>
  </si>
  <si>
    <t>-1.13x</t>
  </si>
  <si>
    <t>-0.9x</t>
  </si>
  <si>
    <t>PBR</t>
  </si>
  <si>
    <t>PEG</t>
  </si>
  <si>
    <t>-0x</t>
  </si>
  <si>
    <t>0x</t>
  </si>
  <si>
    <t>Capitalization / Revenue</t>
  </si>
  <si>
    <t>4.27x</t>
  </si>
  <si>
    <t>0.96x</t>
  </si>
  <si>
    <t>0.64x</t>
  </si>
  <si>
    <t>0.72x</t>
  </si>
  <si>
    <t>EV / Revenue</t>
  </si>
  <si>
    <t>EV / EBITDA</t>
  </si>
  <si>
    <t>EV / EBIT</t>
  </si>
  <si>
    <t>-0.78x</t>
  </si>
  <si>
    <t>-0.95x</t>
  </si>
  <si>
    <t>-0.82x</t>
  </si>
  <si>
    <t>EV / FCF</t>
  </si>
  <si>
    <t>-9.62x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</si>
  <si>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</si>
  <si>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</si>
  <si>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</si>
  <si>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</si>
  <si>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</si>
  <si>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-0.7567</t>
  </si>
  <si>
    <t>-0.3933</t>
  </si>
  <si>
    <t>-0.49</t>
  </si>
  <si>
    <t>Distribution rate</t>
  </si>
  <si>
    <t>Net sales
                                    1</t>
  </si>
  <si>
    <t>46.74</t>
  </si>
  <si>
    <t>60.93</t>
  </si>
  <si>
    <t>91.68</t>
  </si>
  <si>
    <t>80.69</t>
  </si>
  <si>
    <t>EBIT
                                    1</t>
  </si>
  <si>
    <t>-105.4</t>
  </si>
  <si>
    <t>-75.01</t>
  </si>
  <si>
    <t>-61.76</t>
  </si>
  <si>
    <t>-71.32</t>
  </si>
  <si>
    <t>Net income
                                    1</t>
  </si>
  <si>
    <t>-23.36</t>
  </si>
  <si>
    <t>-114.3</t>
  </si>
  <si>
    <t>-89.25</t>
  </si>
  <si>
    <t>-69.26</t>
  </si>
  <si>
    <t>-82.38</t>
  </si>
  <si>
    <t>Reference price
                                    2</t>
  </si>
  <si>
    <t>3.9900</t>
  </si>
  <si>
    <t>2.0400</t>
  </si>
  <si>
    <t>0.4432</t>
  </si>
  <si>
    <t>Nbr of stocks (in thousands)</t>
  </si>
  <si>
    <t>141,349</t>
  </si>
  <si>
    <t>97,837</t>
  </si>
  <si>
    <t>131,722</t>
  </si>
  <si>
    <t>Announcement Date</t>
  </si>
  <si>
    <t>3/7/23</t>
  </si>
  <si>
    <t>3/12/24</t>
  </si>
  <si>
    <t>address1</t>
  </si>
  <si>
    <t>960 San Antonio Road</t>
  </si>
  <si>
    <t>city</t>
  </si>
  <si>
    <t>Palo Alto</t>
  </si>
  <si>
    <t>state</t>
  </si>
  <si>
    <t>CA</t>
  </si>
  <si>
    <t>zip</t>
  </si>
  <si>
    <t>94303</t>
  </si>
  <si>
    <t>country</t>
  </si>
  <si>
    <t>phone</t>
  </si>
  <si>
    <t>650 516 4310</t>
  </si>
  <si>
    <t>website</t>
  </si>
  <si>
    <t>https://www.scilexholding.com</t>
  </si>
  <si>
    <t>industry</t>
  </si>
  <si>
    <t>Drug Manufacturers - General</t>
  </si>
  <si>
    <t>industryKey</t>
  </si>
  <si>
    <t>drug-manufacturers-general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</si>
  <si>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</si>
  <si>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</si>
  <si>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</si>
  <si>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</si>
  <si>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</si>
  <si>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</si>
  <si>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</si>
  <si>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Scilex Holding Company focuses on acquiring, developing, and commercializing non-opioid pain management products for the treatment of acute and chronic pain. Its commercial products include ZTlido (lidocaine topical system) 1.8% (ZTlido), a prescription lidocaine topical product for the relief of neuropathic pain associated with postherpetic neuralgia (PHN), which is a form of post-shingles nerve pain; ELYXYB, a ready-to-use oral solution for the acute treatment of migraine with or without aura in adults; and GLOPERBA, a liquid oral version of the anti-gout medicine colchicine indicated for the prophylaxis of painful gout flares in adults. The company is also developing three product candidates, including SP-102 (10 mg dexamethasone sodium phosphate viscous gel) (SEMDEXA), a novel viscous gel formulation of a used corticosteroid for epidural injections, which has completed a Phase 3 study to treat lumbosacral radicular pain or sciatica; SP-103 (lidocaine topical system) 5.4% (SP-103), a formulation of ZTlido for the treatment of chronic neck pain and low back pain (LBP) that has completed a Phase 2 trial; and SP-104 (4.5 mg low-dose naltrexone hydrochloride delayed-release capsules) (SP-104), a novel low-dose delayed-release naltrexone hydrochloride, which has completed Phase 1 trials for the treatment of fibromyalgia. The company has a collaboration with ACEA Therapeutics to Support the Expansion of ZTlido program. Scilex Holding Company is headquartered in Palo Alto, California.</t>
  </si>
  <si>
    <t>fullTimeEmployees</t>
  </si>
  <si>
    <t>companyOfficers</t>
  </si>
  <si>
    <t>[{'maxAge': 1, 'name': 'Dr. Henry H. Ji Ph.D.', 'age': 60, 'title': 'Executive Chairman', 'yearBorn': 1964, 'fiscalYear': 2023, 'totalPay': 885430, 'exercisedValue': 0, 'unexercisedValue': 635079}, {'maxAge': 1, 'name': 'Mr. Jaisim  Shah', 'age': 64, 'title': 'President, CEO &amp; Director', 'yearBorn': 1960, 'fiscalYear': 2023, 'totalPay': 971517, 'exercisedValue': 0, 'unexercisedValue': 0}, {'maxAge': 1, 'name': 'Mr. Stephen  Ma', 'age': 51, 'title': 'Senior VP, CFO &amp; Corporate Secretary', 'yearBorn': 1973, 'fiscalYear': 2023, 'totalPay': 708783, 'exercisedValue': 0, 'unexercisedValue': 36559}, {'maxAge': 1, 'name': 'Dr. Suketu D. Desai Ph.D.', 'age': 58, 'title': 'CTO &amp; Senior VP', 'yearBorn': 1966, 'fiscalYear': 2023, 'exercisedValue': 0, 'unexercisedValue': 0}, {'maxAge': 1, 'name': 'Mr. Steven F. Lincoln J.D.', 'title': 'General Counsel &amp; Chief Compliance Officer', 'fiscalYear': 2023, 'exercisedValue': 0, 'unexercisedValue': 0}, {'maxAge': 1, 'name': 'Mr. Sumant  Rajendran', 'title': 'Executive Director of Marketing', 'fiscalYear': 2023, 'exercisedValue': 0, 'unexercisedValue': 0}, {'maxAge': 1, 'name': 'Mr. Mike  Ciaffi', 'title': 'National Sales Director', 'fiscalYear': 2023, 'exercisedValue': 0, 'unexercisedValue': 0}, {'maxAge': 1, 'name': 'Mr. Suresh K. Khemani', 'age': 64, 'title': 'Senior VP &amp; Chief Commercial Officer', 'yearBorn': 1960, 'fiscalYear': 2023, 'totalPay': 456820, 'exercisedValue': 0, 'unexercisedValue': 3799157}, {'maxAge': 1, 'name': 'Dr. Dmitri V. Lissin M.D.', 'age': 65, 'title': 'Senior VP &amp; Chief Medical Officer', 'yearBorn': 1959, 'fiscalYear': 2023, 'totalPay': 528826, 'exercisedValue': 0, 'unexercisedValue': 3054720}, {'maxAge': 1, 'name': 'Ms. Gigi  DeGuzman', 'title': 'Senior Executive Director &amp; Chief of Staff',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</si>
  <si>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</si>
  <si>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</si>
  <si>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</si>
  <si>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</si>
  <si>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</si>
  <si>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</si>
  <si>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</si>
  <si>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</si>
  <si>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</si>
  <si>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</si>
  <si>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</si>
  <si>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</si>
  <si>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</si>
  <si>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</si>
  <si>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</si>
  <si>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</si>
  <si>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</si>
  <si>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</si>
  <si>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</si>
  <si>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</si>
  <si>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</si>
  <si>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</si>
  <si>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</si>
  <si>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</si>
  <si>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</si>
  <si>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</si>
  <si>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</si>
  <si>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</si>
  <si>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</si>
  <si>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</si>
  <si>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</si>
  <si>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</si>
  <si>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</si>
  <si>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</si>
  <si>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</si>
  <si>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</si>
  <si>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</si>
  <si>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</si>
  <si>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</si>
  <si>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</si>
  <si>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</si>
  <si>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</si>
  <si>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</si>
  <si>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</si>
  <si>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</si>
  <si>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</si>
  <si>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</si>
  <si>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</si>
  <si>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</si>
  <si>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</si>
  <si>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</si>
  <si>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</si>
  <si>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</si>
  <si>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</si>
  <si>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</si>
  <si>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</si>
  <si>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</si>
  <si>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</si>
  <si>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</si>
  <si>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</si>
  <si>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</si>
  <si>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</si>
  <si>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Scilex Holding Company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</si>
  <si>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</si>
  <si>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</si>
  <si>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</si>
  <si>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</si>
  <si>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</si>
  <si>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</si>
  <si>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</si>
  <si>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ea412020-7b31-3199-90c2-cf75b3e7ae39</t>
  </si>
  <si>
    <t>messageBoardId</t>
  </si>
  <si>
    <t>finmb_607715156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</si>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</sst>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cilexhold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0.4527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4.393854267437141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7.103388E7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-1.768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-1.1079999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-179.0</v>
      </c>
      <c r="C2" s="1">
        <v>-47.0</v>
      </c>
      <c r="D2" s="1">
        <v>-88.0</v>
      </c>
      <c r="E2" s="1">
        <v>-23.0</v>
      </c>
      <c r="F2" s="1">
        <v>-114.0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3.0</v>
      </c>
      <c r="C3" s="1">
        <v>3.0</v>
      </c>
      <c r="D3" s="1">
        <v>4.0</v>
      </c>
      <c r="E3" s="1">
        <v>3.0</v>
      </c>
      <c r="F3" s="1">
        <v>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3.0</v>
      </c>
      <c r="C4" s="1">
        <v>3.0</v>
      </c>
      <c r="D4" s="1">
        <v>3.0</v>
      </c>
      <c r="E4" s="1">
        <v>3.0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3.0</v>
      </c>
      <c r="C5" s="1">
        <v>3.0</v>
      </c>
      <c r="D5" s="1">
        <v>3.0</v>
      </c>
      <c r="E5" s="1">
        <v>3.0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15.0</v>
      </c>
      <c r="C6" s="1">
        <v>10.0</v>
      </c>
      <c r="D6" s="1">
        <v>7.0</v>
      </c>
      <c r="E6" s="1">
        <v>3.0</v>
      </c>
      <c r="F6" s="1">
        <v>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4.0</v>
      </c>
      <c r="C7" s="1">
        <v>5.0</v>
      </c>
      <c r="D7" s="1">
        <v>5.0</v>
      </c>
      <c r="E7" s="1">
        <v>5.0</v>
      </c>
      <c r="F7" s="1">
        <v>14.0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99.0</v>
      </c>
      <c r="C8" s="1">
        <v>-10.0</v>
      </c>
      <c r="D8" s="1">
        <v>28.0</v>
      </c>
      <c r="E8" s="1">
        <v>-55.0</v>
      </c>
      <c r="F8" s="1">
        <v>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-12.0</v>
      </c>
      <c r="C9" s="1">
        <v>-59.0</v>
      </c>
      <c r="D9" s="1">
        <v>-1.0</v>
      </c>
      <c r="E9" s="1">
        <v>-6.0</v>
      </c>
      <c r="F9" s="1">
        <v>-13.0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-1.0</v>
      </c>
      <c r="C10" s="1">
        <v>2.0</v>
      </c>
      <c r="D10" s="1">
        <v>-1.0</v>
      </c>
      <c r="E10" s="1">
        <v>1.0</v>
      </c>
      <c r="F10" s="1">
        <v>-2.0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4.0</v>
      </c>
      <c r="C11" s="1">
        <v>-4.0</v>
      </c>
      <c r="D11" s="1">
        <v>-3.0</v>
      </c>
      <c r="E11" s="1">
        <v>2.0</v>
      </c>
      <c r="F11" s="1">
        <v>19.0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5.0</v>
      </c>
      <c r="C12" s="1">
        <v>9.0</v>
      </c>
      <c r="D12" s="1">
        <v>20.0</v>
      </c>
      <c r="E12" s="1">
        <v>48.0</v>
      </c>
      <c r="F12" s="1">
        <v>62.0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-60.0</v>
      </c>
      <c r="C13" s="1">
        <v>-31.0</v>
      </c>
      <c r="D13" s="1">
        <v>-28.0</v>
      </c>
      <c r="E13" s="1">
        <v>-21.0</v>
      </c>
      <c r="F13" s="1">
        <v>-20.0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-58.0</v>
      </c>
      <c r="C14" s="1">
        <v>-2.0</v>
      </c>
      <c r="D14" s="1">
        <v>0.0</v>
      </c>
      <c r="E14" s="1">
        <v>0.0</v>
      </c>
      <c r="F14" s="1">
        <v>-3.0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-17.0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0.0</v>
      </c>
      <c r="C16" s="1">
        <v>0.0</v>
      </c>
      <c r="D16" s="1">
        <v>0.0</v>
      </c>
      <c r="E16" s="1">
        <v>-2.0</v>
      </c>
      <c r="F16" s="1">
        <v>-30.0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-17.0</v>
      </c>
      <c r="C17" s="1">
        <v>-2.0</v>
      </c>
      <c r="D17" s="1">
        <v>0.0</v>
      </c>
      <c r="E17" s="1">
        <v>-2.0</v>
      </c>
      <c r="F17" s="1">
        <v>-33.0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1">
        <v>0.0</v>
      </c>
      <c r="C18" s="1">
        <v>18.0</v>
      </c>
      <c r="D18" s="1">
        <v>47.0</v>
      </c>
      <c r="E18" s="1">
        <v>51.0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1">
        <v>21.0</v>
      </c>
      <c r="C19" s="1">
        <v>21.0</v>
      </c>
      <c r="D19" s="1">
        <v>62.0</v>
      </c>
      <c r="E19" s="1">
        <v>72.0</v>
      </c>
      <c r="F19" s="1">
        <v>110.0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21.0</v>
      </c>
      <c r="C20" s="1">
        <v>39.0</v>
      </c>
      <c r="D20" s="1">
        <v>110.0</v>
      </c>
      <c r="E20" s="1">
        <v>124.0</v>
      </c>
      <c r="F20" s="1">
        <v>110.0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-5.0</v>
      </c>
      <c r="C21" s="1">
        <v>-58.0</v>
      </c>
      <c r="D21" s="1">
        <v>-82.0</v>
      </c>
      <c r="E21" s="1">
        <v>-104.0</v>
      </c>
      <c r="F21" s="1">
        <v>-84.0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-5.0</v>
      </c>
      <c r="C22" s="1">
        <v>-58.0</v>
      </c>
      <c r="D22" s="1">
        <v>-82.0</v>
      </c>
      <c r="E22" s="1">
        <v>-104.0</v>
      </c>
      <c r="F22" s="1">
        <v>-84.0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>
        <v>0.0</v>
      </c>
      <c r="C23" s="1">
        <v>5.0</v>
      </c>
      <c r="D23" s="1">
        <v>0.0</v>
      </c>
      <c r="E23" s="1">
        <v>9.0</v>
      </c>
      <c r="F23" s="1">
        <v>36.0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</v>
      </c>
      <c r="B24" s="1">
        <v>0.0</v>
      </c>
      <c r="C24" s="1">
        <v>0.0</v>
      </c>
      <c r="D24" s="1">
        <v>0.0</v>
      </c>
      <c r="E24" s="1">
        <v>0.0</v>
      </c>
      <c r="F24" s="1">
        <v>-10.0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</v>
      </c>
      <c r="B25" s="1">
        <v>0.0</v>
      </c>
      <c r="C25" s="1">
        <v>0.0</v>
      </c>
      <c r="D25" s="1">
        <v>0.0</v>
      </c>
      <c r="E25" s="1">
        <v>42.0</v>
      </c>
      <c r="F25" s="1">
        <v>-28.0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</v>
      </c>
      <c r="B26" s="1">
        <v>15.0</v>
      </c>
      <c r="C26" s="1">
        <v>-19.0</v>
      </c>
      <c r="D26" s="1">
        <v>28.0</v>
      </c>
      <c r="E26" s="1">
        <v>21.0</v>
      </c>
      <c r="F26" s="1">
        <v>23.0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</v>
      </c>
      <c r="B27" s="1">
        <v>-62.0</v>
      </c>
      <c r="C27" s="1">
        <v>-50.0</v>
      </c>
      <c r="D27" s="1">
        <v>-50.0</v>
      </c>
      <c r="E27" s="1">
        <v>-2.0</v>
      </c>
      <c r="F27" s="1">
        <v>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1">
        <v>0.0</v>
      </c>
      <c r="C29" s="1">
        <v>0.0</v>
      </c>
      <c r="D29" s="1">
        <v>0.0</v>
      </c>
      <c r="E29" s="1">
        <v>0.0</v>
      </c>
      <c r="F29" s="1">
        <v>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1">
        <v>0.0</v>
      </c>
      <c r="C30" s="1">
        <v>0.0</v>
      </c>
      <c r="D30" s="1">
        <v>48.0</v>
      </c>
      <c r="E30" s="1">
        <v>-103.0</v>
      </c>
      <c r="F30" s="1">
        <v>33.0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1">
        <v>0.0</v>
      </c>
      <c r="C31" s="1">
        <v>0.0</v>
      </c>
      <c r="D31" s="1">
        <v>48.0</v>
      </c>
      <c r="E31" s="1">
        <v>-100.0</v>
      </c>
      <c r="F31" s="1">
        <v>34.0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1">
        <v>0.0</v>
      </c>
      <c r="C32" s="1">
        <v>0.0</v>
      </c>
      <c r="D32" s="1">
        <v>-61.0</v>
      </c>
      <c r="E32" s="1">
        <v>76.0</v>
      </c>
      <c r="F32" s="1">
        <v>-81.0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1">
        <v>15.0</v>
      </c>
      <c r="C33" s="1">
        <v>-19.0</v>
      </c>
      <c r="D33" s="1">
        <v>28.0</v>
      </c>
      <c r="E33" s="1">
        <v>20.0</v>
      </c>
      <c r="F33" s="1">
        <v>25.0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0.0</v>
      </c>
      <c r="C3" s="1">
        <v>4.0</v>
      </c>
      <c r="D3" s="1">
        <v>4.0</v>
      </c>
      <c r="E3" s="1">
        <v>2.0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4.0</v>
      </c>
      <c r="D4" s="1">
        <v>4.0</v>
      </c>
      <c r="E4" s="1">
        <v>2.0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0.0</v>
      </c>
      <c r="C5" s="1">
        <v>13.0</v>
      </c>
      <c r="D5" s="1">
        <v>14.0</v>
      </c>
      <c r="E5" s="1">
        <v>21.0</v>
      </c>
      <c r="F5" s="1">
        <v>34.0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13.0</v>
      </c>
      <c r="D6" s="1">
        <v>14.0</v>
      </c>
      <c r="E6" s="1">
        <v>21.0</v>
      </c>
      <c r="F6" s="1">
        <v>34.0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1.0</v>
      </c>
      <c r="D7" s="1">
        <v>2.0</v>
      </c>
      <c r="E7" s="1">
        <v>1.0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0.0</v>
      </c>
      <c r="C8" s="1">
        <v>3.0</v>
      </c>
      <c r="D8" s="1">
        <v>1.0</v>
      </c>
      <c r="E8" s="1">
        <v>4.0</v>
      </c>
      <c r="F8" s="1">
        <v>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0.0</v>
      </c>
      <c r="C9" s="1">
        <v>22.0</v>
      </c>
      <c r="D9" s="1">
        <v>23.0</v>
      </c>
      <c r="E9" s="1">
        <v>29.0</v>
      </c>
      <c r="F9" s="1">
        <v>46.0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2.0</v>
      </c>
      <c r="D10" s="1">
        <v>2.0</v>
      </c>
      <c r="E10" s="1">
        <v>2.0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0.0</v>
      </c>
      <c r="C11" s="1">
        <v>-8.0</v>
      </c>
      <c r="D11" s="1">
        <v>-12.0</v>
      </c>
      <c r="E11" s="1">
        <v>-16.0</v>
      </c>
      <c r="F11" s="1">
        <v>-5.0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0.0</v>
      </c>
      <c r="C12" s="1">
        <v>2.0</v>
      </c>
      <c r="D12" s="1">
        <v>2.0</v>
      </c>
      <c r="E12" s="1">
        <v>1.0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0.0</v>
      </c>
      <c r="C13" s="1">
        <v>13.0</v>
      </c>
      <c r="D13" s="1">
        <v>13.0</v>
      </c>
      <c r="E13" s="1">
        <v>13.0</v>
      </c>
      <c r="F13" s="1">
        <v>13.0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42.0</v>
      </c>
      <c r="D14" s="1">
        <v>38.0</v>
      </c>
      <c r="E14" s="1">
        <v>40.0</v>
      </c>
      <c r="F14" s="1">
        <v>36.0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53.0</v>
      </c>
      <c r="D15" s="1">
        <v>53.0</v>
      </c>
      <c r="E15" s="1">
        <v>94.0</v>
      </c>
      <c r="F15" s="1">
        <v>89.0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81.0</v>
      </c>
      <c r="D16" s="1">
        <v>77.0</v>
      </c>
      <c r="E16" s="1">
        <v>86.0</v>
      </c>
      <c r="F16" s="1">
        <v>101.0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0.0</v>
      </c>
      <c r="C18" s="1">
        <v>8.0</v>
      </c>
      <c r="D18" s="1">
        <v>4.0</v>
      </c>
      <c r="E18" s="1">
        <v>8.0</v>
      </c>
      <c r="F18" s="1">
        <v>40.0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14.0</v>
      </c>
      <c r="D19" s="1">
        <v>14.0</v>
      </c>
      <c r="E19" s="1">
        <v>35.0</v>
      </c>
      <c r="F19" s="1">
        <v>99.0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13.0</v>
      </c>
      <c r="D20" s="1">
        <v>19.0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15.0</v>
      </c>
      <c r="D21" s="1">
        <v>37.0</v>
      </c>
      <c r="E21" s="1">
        <v>0.0</v>
      </c>
      <c r="F21" s="1">
        <v>108.0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42.0</v>
      </c>
      <c r="D22" s="1">
        <v>50.0</v>
      </c>
      <c r="E22" s="1">
        <v>74.0</v>
      </c>
      <c r="F22" s="1">
        <v>75.0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26.0</v>
      </c>
      <c r="D23" s="1">
        <v>92.0</v>
      </c>
      <c r="E23" s="1">
        <v>26.0</v>
      </c>
      <c r="F23" s="1">
        <v>49.0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78.0</v>
      </c>
      <c r="D24" s="1">
        <v>169.0</v>
      </c>
      <c r="E24" s="1">
        <v>44.0</v>
      </c>
      <c r="F24" s="1">
        <v>250.0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108.0</v>
      </c>
      <c r="D25" s="1">
        <v>95.0</v>
      </c>
      <c r="E25" s="1">
        <v>0.0</v>
      </c>
      <c r="F25" s="1">
        <v>17.0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1.0</v>
      </c>
      <c r="D26" s="1">
        <v>1.0</v>
      </c>
      <c r="E26" s="1">
        <v>66.0</v>
      </c>
      <c r="F26" s="1">
        <v>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35.0</v>
      </c>
      <c r="D27" s="1">
        <v>35.0</v>
      </c>
      <c r="E27" s="1">
        <v>4.0</v>
      </c>
      <c r="F27" s="1">
        <v>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223.0</v>
      </c>
      <c r="D28" s="1">
        <v>302.0</v>
      </c>
      <c r="E28" s="1">
        <v>50.0</v>
      </c>
      <c r="F28" s="1">
        <v>274.0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0.0</v>
      </c>
      <c r="C31" s="1">
        <v>2.0</v>
      </c>
      <c r="D31" s="1">
        <v>2.0</v>
      </c>
      <c r="E31" s="1">
        <v>1.0</v>
      </c>
      <c r="F31" s="1">
        <v>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122.0</v>
      </c>
      <c r="D32" s="1">
        <v>129.0</v>
      </c>
      <c r="E32" s="1">
        <v>412.0</v>
      </c>
      <c r="F32" s="1">
        <v>408.0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-264.0</v>
      </c>
      <c r="D33" s="1">
        <v>-353.0</v>
      </c>
      <c r="E33" s="1">
        <v>-376.0</v>
      </c>
      <c r="F33" s="1">
        <v>-490.0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0.0</v>
      </c>
      <c r="C34" s="1">
        <v>0.0</v>
      </c>
      <c r="D34" s="1">
        <v>0.0</v>
      </c>
      <c r="E34" s="1">
        <v>0.0</v>
      </c>
      <c r="F34" s="1">
        <v>-90.0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0.0</v>
      </c>
      <c r="C35" s="1">
        <v>-142.0</v>
      </c>
      <c r="D35" s="1">
        <v>-224.0</v>
      </c>
      <c r="E35" s="1">
        <v>36.0</v>
      </c>
      <c r="F35" s="1">
        <v>-173.0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-142.0</v>
      </c>
      <c r="D36" s="1">
        <v>-224.0</v>
      </c>
      <c r="E36" s="1">
        <v>36.0</v>
      </c>
      <c r="F36" s="1">
        <v>-173.0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0.0</v>
      </c>
      <c r="C37" s="1">
        <v>81.0</v>
      </c>
      <c r="D37" s="1">
        <v>77.0</v>
      </c>
      <c r="E37" s="1">
        <v>86.0</v>
      </c>
      <c r="F37" s="1">
        <v>101.0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188.0</v>
      </c>
      <c r="C39" s="1">
        <v>197.0</v>
      </c>
      <c r="D39" s="1">
        <v>197.0</v>
      </c>
      <c r="E39" s="1">
        <v>146.0</v>
      </c>
      <c r="F39" s="1">
        <v>106.0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188.0</v>
      </c>
      <c r="C40" s="1">
        <v>197.0</v>
      </c>
      <c r="D40" s="1">
        <v>197.0</v>
      </c>
      <c r="E40" s="1">
        <v>141.0</v>
      </c>
      <c r="F40" s="1">
        <v>100.0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0.0</v>
      </c>
      <c r="C41" s="1" t="s">
        <v>93</v>
      </c>
      <c r="D41" s="1" t="s">
        <v>94</v>
      </c>
      <c r="E41" s="1" t="s">
        <v>95</v>
      </c>
      <c r="F41" s="1" t="s">
        <v>96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-198.0</v>
      </c>
      <c r="D42" s="1">
        <v>-276.0</v>
      </c>
      <c r="E42" s="1">
        <v>-17.0</v>
      </c>
      <c r="F42" s="1">
        <v>-223.0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-1.0</v>
      </c>
      <c r="D43" s="1" t="s">
        <v>99</v>
      </c>
      <c r="E43" s="1" t="s">
        <v>100</v>
      </c>
      <c r="F43" s="1" t="s">
        <v>101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0.0</v>
      </c>
      <c r="C44" s="1">
        <v>139.0</v>
      </c>
      <c r="D44" s="1">
        <v>155.0</v>
      </c>
      <c r="E44" s="1">
        <v>1.0</v>
      </c>
      <c r="F44" s="1">
        <v>128.0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0.0</v>
      </c>
      <c r="C45" s="1">
        <v>134.0</v>
      </c>
      <c r="D45" s="1">
        <v>150.0</v>
      </c>
      <c r="E45" s="1">
        <v>-77.0</v>
      </c>
      <c r="F45" s="1">
        <v>125.0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6.0</v>
      </c>
      <c r="C46" s="1">
        <v>7.0</v>
      </c>
      <c r="D46" s="1">
        <v>4.0</v>
      </c>
      <c r="E46" s="1">
        <v>3.0</v>
      </c>
      <c r="F46" s="1">
        <v>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0.0</v>
      </c>
      <c r="C47" s="1">
        <v>0.0</v>
      </c>
      <c r="D47" s="1">
        <v>5.0</v>
      </c>
      <c r="E47" s="1">
        <v>5.0</v>
      </c>
      <c r="F47" s="1">
        <v>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0.0</v>
      </c>
      <c r="C48" s="1">
        <v>19.0</v>
      </c>
      <c r="D48" s="1">
        <v>19.0</v>
      </c>
      <c r="E48" s="1">
        <v>19.0</v>
      </c>
      <c r="F48" s="1">
        <v>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0.0</v>
      </c>
      <c r="C49" s="1">
        <v>0.0</v>
      </c>
      <c r="D49" s="1">
        <v>76.0</v>
      </c>
      <c r="E49" s="1">
        <v>90.0</v>
      </c>
      <c r="F49" s="1">
        <v>105.0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21.0</v>
      </c>
      <c r="C2" s="1">
        <v>23.0</v>
      </c>
      <c r="D2" s="1">
        <v>31.0</v>
      </c>
      <c r="E2" s="1">
        <v>38.0</v>
      </c>
      <c r="F2" s="1">
        <v>46.0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21.0</v>
      </c>
      <c r="C3" s="1">
        <v>23.0</v>
      </c>
      <c r="D3" s="1">
        <v>31.0</v>
      </c>
      <c r="E3" s="1">
        <v>38.0</v>
      </c>
      <c r="F3" s="1">
        <v>46.0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5.0</v>
      </c>
      <c r="C4" s="1">
        <v>2.0</v>
      </c>
      <c r="D4" s="1">
        <v>3.0</v>
      </c>
      <c r="E4" s="1">
        <v>10.0</v>
      </c>
      <c r="F4" s="1">
        <v>15.0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15.0</v>
      </c>
      <c r="C5" s="1">
        <v>21.0</v>
      </c>
      <c r="D5" s="1">
        <v>27.0</v>
      </c>
      <c r="E5" s="1">
        <v>27.0</v>
      </c>
      <c r="F5" s="1">
        <v>31.0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64.0</v>
      </c>
      <c r="C6" s="1">
        <v>42.0</v>
      </c>
      <c r="D6" s="1">
        <v>50.0</v>
      </c>
      <c r="E6" s="1">
        <v>64.0</v>
      </c>
      <c r="F6" s="1">
        <v>120.0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10.0</v>
      </c>
      <c r="C7" s="1">
        <v>9.0</v>
      </c>
      <c r="D7" s="1">
        <v>9.0</v>
      </c>
      <c r="E7" s="1">
        <v>9.0</v>
      </c>
      <c r="F7" s="1">
        <v>12.0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3.0</v>
      </c>
      <c r="C8" s="1">
        <v>3.0</v>
      </c>
      <c r="D8" s="1">
        <v>3.0</v>
      </c>
      <c r="E8" s="1">
        <v>3.0</v>
      </c>
      <c r="F8" s="1">
        <v>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78.0</v>
      </c>
      <c r="C9" s="1">
        <v>56.0</v>
      </c>
      <c r="D9" s="1">
        <v>63.0</v>
      </c>
      <c r="E9" s="1">
        <v>77.0</v>
      </c>
      <c r="F9" s="1">
        <v>136.0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-63.0</v>
      </c>
      <c r="C10" s="1">
        <v>-35.0</v>
      </c>
      <c r="D10" s="1">
        <v>-35.0</v>
      </c>
      <c r="E10" s="1">
        <v>-50.0</v>
      </c>
      <c r="F10" s="1">
        <v>-105.0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-16.0</v>
      </c>
      <c r="C11" s="1">
        <v>-13.0</v>
      </c>
      <c r="D11" s="1">
        <v>-11.0</v>
      </c>
      <c r="E11" s="1">
        <v>-9.0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46.0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-16.0</v>
      </c>
      <c r="C13" s="1">
        <v>-13.0</v>
      </c>
      <c r="D13" s="1">
        <v>-11.0</v>
      </c>
      <c r="E13" s="1">
        <v>-9.0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-16.0</v>
      </c>
      <c r="C14" s="1">
        <v>0.0</v>
      </c>
      <c r="D14" s="1">
        <v>-5.0</v>
      </c>
      <c r="E14" s="1">
        <v>-6.0</v>
      </c>
      <c r="F14" s="1">
        <v>-11.0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-23.0</v>
      </c>
      <c r="C15" s="1">
        <v>80.0</v>
      </c>
      <c r="D15" s="1">
        <v>-28.0</v>
      </c>
      <c r="E15" s="1">
        <v>8.0</v>
      </c>
      <c r="F15" s="1">
        <v>-51.0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-103.0</v>
      </c>
      <c r="C16" s="1">
        <v>-47.0</v>
      </c>
      <c r="D16" s="1">
        <v>-75.0</v>
      </c>
      <c r="E16" s="1">
        <v>-51.0</v>
      </c>
      <c r="F16" s="1">
        <v>-107.0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-75.0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0.0</v>
      </c>
      <c r="C18" s="1">
        <v>0.0</v>
      </c>
      <c r="D18" s="1">
        <v>-12.0</v>
      </c>
      <c r="E18" s="1">
        <v>28.0</v>
      </c>
      <c r="F18" s="1">
        <v>-7.0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-179.0</v>
      </c>
      <c r="C19" s="1">
        <v>-47.0</v>
      </c>
      <c r="D19" s="1">
        <v>-88.0</v>
      </c>
      <c r="E19" s="1">
        <v>-23.0</v>
      </c>
      <c r="F19" s="1">
        <v>-114.0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0.0</v>
      </c>
      <c r="C20" s="1">
        <v>-5.0</v>
      </c>
      <c r="D20" s="1">
        <v>0.0</v>
      </c>
      <c r="E20" s="1">
        <v>0.0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-179.0</v>
      </c>
      <c r="C21" s="1">
        <v>-47.0</v>
      </c>
      <c r="D21" s="1">
        <v>-88.0</v>
      </c>
      <c r="E21" s="1">
        <v>-23.0</v>
      </c>
      <c r="F21" s="1">
        <v>-114.0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-179.0</v>
      </c>
      <c r="C22" s="1">
        <v>-47.0</v>
      </c>
      <c r="D22" s="1">
        <v>-88.0</v>
      </c>
      <c r="E22" s="1">
        <v>-23.0</v>
      </c>
      <c r="F22" s="1">
        <v>-114.0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>
        <v>-179.0</v>
      </c>
      <c r="C23" s="1">
        <v>-47.0</v>
      </c>
      <c r="D23" s="1">
        <v>-88.0</v>
      </c>
      <c r="E23" s="1">
        <v>-23.0</v>
      </c>
      <c r="F23" s="1">
        <v>-114.0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>
        <v>0.0</v>
      </c>
      <c r="C24" s="1">
        <v>0.0</v>
      </c>
      <c r="D24" s="1">
        <v>0.0</v>
      </c>
      <c r="E24" s="1">
        <v>0.0</v>
      </c>
      <c r="F24" s="1">
        <v>52.0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>
        <v>-179.0</v>
      </c>
      <c r="C25" s="1">
        <v>-47.0</v>
      </c>
      <c r="D25" s="1">
        <v>-88.0</v>
      </c>
      <c r="E25" s="1">
        <v>-23.0</v>
      </c>
      <c r="F25" s="1">
        <v>-167.0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>
        <v>-179.0</v>
      </c>
      <c r="C26" s="1">
        <v>-47.0</v>
      </c>
      <c r="D26" s="1">
        <v>-88.0</v>
      </c>
      <c r="E26" s="1">
        <v>-23.0</v>
      </c>
      <c r="F26" s="1">
        <v>-167.0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 t="s">
        <v>135</v>
      </c>
      <c r="C28" s="1" t="s">
        <v>136</v>
      </c>
      <c r="D28" s="1" t="s">
        <v>137</v>
      </c>
      <c r="E28" s="1" t="s">
        <v>138</v>
      </c>
      <c r="F28" s="1" t="s">
        <v>139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135</v>
      </c>
      <c r="C29" s="1" t="s">
        <v>136</v>
      </c>
      <c r="D29" s="1" t="s">
        <v>137</v>
      </c>
      <c r="E29" s="1" t="s">
        <v>138</v>
      </c>
      <c r="F29" s="1" t="s">
        <v>139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188.0</v>
      </c>
      <c r="C30" s="1">
        <v>197.0</v>
      </c>
      <c r="D30" s="1">
        <v>197.0</v>
      </c>
      <c r="E30" s="1">
        <v>134.0</v>
      </c>
      <c r="F30" s="1">
        <v>130.0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 t="s">
        <v>135</v>
      </c>
      <c r="C31" s="1" t="s">
        <v>136</v>
      </c>
      <c r="D31" s="1" t="s">
        <v>137</v>
      </c>
      <c r="E31" s="1" t="s">
        <v>138</v>
      </c>
      <c r="F31" s="1" t="s">
        <v>139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 t="s">
        <v>135</v>
      </c>
      <c r="C32" s="1" t="s">
        <v>136</v>
      </c>
      <c r="D32" s="1" t="s">
        <v>137</v>
      </c>
      <c r="E32" s="1" t="s">
        <v>138</v>
      </c>
      <c r="F32" s="1" t="s">
        <v>139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188.0</v>
      </c>
      <c r="C33" s="1">
        <v>197.0</v>
      </c>
      <c r="D33" s="1">
        <v>197.0</v>
      </c>
      <c r="E33" s="1">
        <v>134.0</v>
      </c>
      <c r="F33" s="1">
        <v>130.0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 t="s">
        <v>146</v>
      </c>
      <c r="C34" s="1" t="s">
        <v>147</v>
      </c>
      <c r="D34" s="1" t="s">
        <v>136</v>
      </c>
      <c r="E34" s="1" t="s">
        <v>136</v>
      </c>
      <c r="F34" s="1" t="s">
        <v>148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 t="s">
        <v>146</v>
      </c>
      <c r="C35" s="1" t="s">
        <v>147</v>
      </c>
      <c r="D35" s="1" t="s">
        <v>136</v>
      </c>
      <c r="E35" s="1" t="s">
        <v>136</v>
      </c>
      <c r="F35" s="1" t="s">
        <v>148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-59.0</v>
      </c>
      <c r="C37" s="1">
        <v>-31.0</v>
      </c>
      <c r="D37" s="1">
        <v>-32.0</v>
      </c>
      <c r="E37" s="1">
        <v>-46.0</v>
      </c>
      <c r="F37" s="1">
        <v>-101.0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>
        <v>-59.0</v>
      </c>
      <c r="C38" s="1">
        <v>-31.0</v>
      </c>
      <c r="D38" s="1">
        <v>-32.0</v>
      </c>
      <c r="E38" s="1">
        <v>-46.0</v>
      </c>
      <c r="F38" s="1">
        <v>-101.0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152</v>
      </c>
      <c r="B39" s="1">
        <v>-63.0</v>
      </c>
      <c r="C39" s="1">
        <v>-35.0</v>
      </c>
      <c r="D39" s="1">
        <v>-35.0</v>
      </c>
      <c r="E39" s="1">
        <v>-50.0</v>
      </c>
      <c r="F39" s="1">
        <v>-105.0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153</v>
      </c>
      <c r="B40" s="1">
        <v>-58.0</v>
      </c>
      <c r="C40" s="1">
        <v>-30.0</v>
      </c>
      <c r="D40" s="1">
        <v>-31.0</v>
      </c>
      <c r="E40" s="1">
        <v>-46.0</v>
      </c>
      <c r="F40" s="1">
        <v>-100.0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154</v>
      </c>
      <c r="B41" s="1">
        <v>0.0</v>
      </c>
      <c r="C41" s="1" t="s">
        <v>155</v>
      </c>
      <c r="D41" s="1" t="s">
        <v>156</v>
      </c>
      <c r="E41" s="1" t="s">
        <v>157</v>
      </c>
      <c r="F41" s="1" t="s">
        <v>156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0.0</v>
      </c>
      <c r="C42" s="1">
        <v>-5.0</v>
      </c>
      <c r="D42" s="1">
        <v>0.0</v>
      </c>
      <c r="E42" s="1">
        <v>0.0</v>
      </c>
      <c r="F42" s="1">
        <v>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0.0</v>
      </c>
      <c r="C43" s="1">
        <v>-5.0</v>
      </c>
      <c r="D43" s="1">
        <v>0.0</v>
      </c>
      <c r="E43" s="1">
        <v>0.0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0.0</v>
      </c>
      <c r="C44" s="1">
        <v>0.0</v>
      </c>
      <c r="D44" s="1">
        <v>0.0</v>
      </c>
      <c r="E44" s="1" t="s">
        <v>161</v>
      </c>
      <c r="F44" s="1" t="s">
        <v>161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0.0</v>
      </c>
      <c r="C45" s="1">
        <v>0.0</v>
      </c>
      <c r="D45" s="1">
        <v>0.0</v>
      </c>
      <c r="E45" s="1" t="s">
        <v>161</v>
      </c>
      <c r="F45" s="1" t="s">
        <v>161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-64.0</v>
      </c>
      <c r="C46" s="1">
        <v>-29.0</v>
      </c>
      <c r="D46" s="1">
        <v>-47.0</v>
      </c>
      <c r="E46" s="1">
        <v>-32.0</v>
      </c>
      <c r="F46" s="1">
        <v>-66.0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0.0</v>
      </c>
      <c r="C47" s="1">
        <v>0.0</v>
      </c>
      <c r="D47" s="1">
        <v>0.0</v>
      </c>
      <c r="E47" s="1">
        <v>0.0</v>
      </c>
      <c r="F47" s="1">
        <v>4.0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85.0</v>
      </c>
      <c r="C49" s="1">
        <v>9.0</v>
      </c>
      <c r="D49" s="1">
        <v>9.0</v>
      </c>
      <c r="E49" s="1">
        <v>9.0</v>
      </c>
      <c r="F49" s="1">
        <v>12.0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77.0</v>
      </c>
      <c r="C50" s="1">
        <v>90.0</v>
      </c>
      <c r="D50" s="1">
        <v>62.0</v>
      </c>
      <c r="E50" s="1">
        <v>46.0</v>
      </c>
      <c r="F50" s="1">
        <v>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0.0</v>
      </c>
      <c r="C51" s="1">
        <v>0.0</v>
      </c>
      <c r="D51" s="1">
        <v>40.0</v>
      </c>
      <c r="E51" s="1">
        <v>46.0</v>
      </c>
      <c r="F51" s="1">
        <v>14.0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169</v>
      </c>
      <c r="B52" s="1">
        <v>0.0</v>
      </c>
      <c r="C52" s="1">
        <v>0.0</v>
      </c>
      <c r="D52" s="1">
        <v>22.0</v>
      </c>
      <c r="E52" s="1">
        <v>0.0</v>
      </c>
      <c r="F52" s="1">
        <v>95.0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170</v>
      </c>
      <c r="B53" s="1">
        <v>4.0</v>
      </c>
      <c r="C53" s="1">
        <v>5.0</v>
      </c>
      <c r="D53" s="1">
        <v>5.0</v>
      </c>
      <c r="E53" s="1">
        <v>5.0</v>
      </c>
      <c r="F53" s="1">
        <v>14.0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171</v>
      </c>
      <c r="B54" s="1">
        <v>4.0</v>
      </c>
      <c r="C54" s="1">
        <v>5.0</v>
      </c>
      <c r="D54" s="1">
        <v>5.0</v>
      </c>
      <c r="E54" s="1">
        <v>5.0</v>
      </c>
      <c r="F54" s="1">
        <v>14.0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>
        <v>0.0</v>
      </c>
      <c r="C3" s="1">
        <v>0.0</v>
      </c>
      <c r="D3" s="1" t="s">
        <v>174</v>
      </c>
      <c r="E3" s="1" t="s">
        <v>175</v>
      </c>
      <c r="F3" s="1" t="s">
        <v>176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>
        <v>0.0</v>
      </c>
      <c r="C4" s="1">
        <v>0.0</v>
      </c>
      <c r="D4" s="1" t="s">
        <v>178</v>
      </c>
      <c r="E4" s="1" t="s">
        <v>179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>
        <v>0.0</v>
      </c>
      <c r="D5" s="1" t="s">
        <v>181</v>
      </c>
      <c r="E5" s="1" t="s">
        <v>182</v>
      </c>
      <c r="F5" s="1" t="s">
        <v>183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184</v>
      </c>
      <c r="B6" s="1">
        <v>0.0</v>
      </c>
      <c r="C6" s="1">
        <v>0.0</v>
      </c>
      <c r="D6" s="1" t="s">
        <v>181</v>
      </c>
      <c r="E6" s="1" t="s">
        <v>182</v>
      </c>
      <c r="F6" s="1" t="s">
        <v>185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188</v>
      </c>
      <c r="C8" s="1" t="s">
        <v>189</v>
      </c>
      <c r="D8" s="1" t="s">
        <v>190</v>
      </c>
      <c r="E8" s="1" t="s">
        <v>191</v>
      </c>
      <c r="F8" s="1" t="s">
        <v>192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193</v>
      </c>
      <c r="B9" s="1" t="s">
        <v>194</v>
      </c>
      <c r="C9" s="1" t="s">
        <v>195</v>
      </c>
      <c r="D9" s="1" t="s">
        <v>196</v>
      </c>
      <c r="E9" s="1" t="s">
        <v>197</v>
      </c>
      <c r="F9" s="1" t="s">
        <v>198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 t="s">
        <v>200</v>
      </c>
      <c r="C10" s="1" t="s">
        <v>201</v>
      </c>
      <c r="D10" s="1" t="s">
        <v>202</v>
      </c>
      <c r="E10" s="1" t="s">
        <v>203</v>
      </c>
      <c r="F10" s="1" t="s">
        <v>204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205</v>
      </c>
      <c r="B11" s="1" t="s">
        <v>206</v>
      </c>
      <c r="C11" s="1" t="s">
        <v>207</v>
      </c>
      <c r="D11" s="1" t="s">
        <v>208</v>
      </c>
      <c r="E11" s="1" t="s">
        <v>209</v>
      </c>
      <c r="F11" s="1" t="s">
        <v>210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211</v>
      </c>
      <c r="B12" s="1" t="s">
        <v>212</v>
      </c>
      <c r="C12" s="1" t="s">
        <v>213</v>
      </c>
      <c r="D12" s="1" t="s">
        <v>214</v>
      </c>
      <c r="E12" s="1" t="s">
        <v>215</v>
      </c>
      <c r="F12" s="1" t="s">
        <v>216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217</v>
      </c>
      <c r="B13" s="1" t="s">
        <v>218</v>
      </c>
      <c r="C13" s="1" t="s">
        <v>219</v>
      </c>
      <c r="D13" s="1" t="s">
        <v>220</v>
      </c>
      <c r="E13" s="1" t="s">
        <v>221</v>
      </c>
      <c r="F13" s="1" t="s">
        <v>222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218</v>
      </c>
      <c r="C14" s="1" t="s">
        <v>219</v>
      </c>
      <c r="D14" s="1" t="s">
        <v>220</v>
      </c>
      <c r="E14" s="1" t="s">
        <v>221</v>
      </c>
      <c r="F14" s="1" t="s">
        <v>222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 t="s">
        <v>218</v>
      </c>
      <c r="C15" s="1" t="s">
        <v>219</v>
      </c>
      <c r="D15" s="1" t="s">
        <v>220</v>
      </c>
      <c r="E15" s="1" t="s">
        <v>221</v>
      </c>
      <c r="F15" s="1" t="s">
        <v>225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226</v>
      </c>
      <c r="B16" s="1" t="s">
        <v>227</v>
      </c>
      <c r="C16" s="1" t="s">
        <v>228</v>
      </c>
      <c r="D16" s="1" t="s">
        <v>229</v>
      </c>
      <c r="E16" s="1" t="s">
        <v>230</v>
      </c>
      <c r="F16" s="1" t="s">
        <v>231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232</v>
      </c>
      <c r="B17" s="1">
        <v>0.0</v>
      </c>
      <c r="C17" s="1">
        <v>0.0</v>
      </c>
      <c r="D17" s="1" t="s">
        <v>233</v>
      </c>
      <c r="E17" s="1" t="s">
        <v>234</v>
      </c>
      <c r="F17" s="1" t="s">
        <v>235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236</v>
      </c>
      <c r="B18" s="1">
        <v>0.0</v>
      </c>
      <c r="C18" s="1">
        <v>0.0</v>
      </c>
      <c r="D18" s="1" t="s">
        <v>237</v>
      </c>
      <c r="E18" s="1" t="s">
        <v>238</v>
      </c>
      <c r="F18" s="1" t="s">
        <v>239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240</v>
      </c>
      <c r="B20" s="1">
        <v>0.0</v>
      </c>
      <c r="C20" s="1">
        <v>0.0</v>
      </c>
      <c r="D20" s="1" t="s">
        <v>241</v>
      </c>
      <c r="E20" s="1" t="s">
        <v>242</v>
      </c>
      <c r="F20" s="1" t="s">
        <v>243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244</v>
      </c>
      <c r="B21" s="1">
        <v>0.0</v>
      </c>
      <c r="C21" s="1">
        <v>0.0</v>
      </c>
      <c r="D21" s="1" t="s">
        <v>245</v>
      </c>
      <c r="E21" s="1" t="s">
        <v>246</v>
      </c>
      <c r="F21" s="1" t="s">
        <v>247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248</v>
      </c>
      <c r="B22" s="1">
        <v>0.0</v>
      </c>
      <c r="C22" s="1">
        <v>0.0</v>
      </c>
      <c r="D22" s="1" t="s">
        <v>249</v>
      </c>
      <c r="E22" s="1" t="s">
        <v>250</v>
      </c>
      <c r="F22" s="1" t="s">
        <v>251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252</v>
      </c>
      <c r="B23" s="1">
        <v>0.0</v>
      </c>
      <c r="C23" s="1">
        <v>0.0</v>
      </c>
      <c r="D23" s="1" t="s">
        <v>253</v>
      </c>
      <c r="E23" s="1" t="s">
        <v>254</v>
      </c>
      <c r="F23" s="1" t="s">
        <v>255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257</v>
      </c>
      <c r="B25" s="1">
        <v>0.0</v>
      </c>
      <c r="C25" s="1" t="s">
        <v>258</v>
      </c>
      <c r="D25" s="1" t="s">
        <v>259</v>
      </c>
      <c r="E25" s="1" t="s">
        <v>260</v>
      </c>
      <c r="F25" s="1" t="s">
        <v>261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262</v>
      </c>
      <c r="B26" s="1">
        <v>0.0</v>
      </c>
      <c r="C26" s="1" t="s">
        <v>263</v>
      </c>
      <c r="D26" s="1" t="s">
        <v>155</v>
      </c>
      <c r="E26" s="1" t="s">
        <v>264</v>
      </c>
      <c r="F26" s="1" t="s">
        <v>265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266</v>
      </c>
      <c r="B27" s="1">
        <v>0.0</v>
      </c>
      <c r="C27" s="1" t="s">
        <v>267</v>
      </c>
      <c r="D27" s="1" t="s">
        <v>138</v>
      </c>
      <c r="E27" s="1" t="s">
        <v>268</v>
      </c>
      <c r="F27" s="1" t="s">
        <v>269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270</v>
      </c>
      <c r="B28" s="1">
        <v>0.0</v>
      </c>
      <c r="C28" s="1">
        <v>0.0</v>
      </c>
      <c r="D28" s="1" t="s">
        <v>271</v>
      </c>
      <c r="E28" s="1" t="s">
        <v>272</v>
      </c>
      <c r="F28" s="1" t="s">
        <v>273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274</v>
      </c>
      <c r="B29" s="1">
        <v>0.0</v>
      </c>
      <c r="C29" s="1">
        <v>0.0</v>
      </c>
      <c r="D29" s="1" t="s">
        <v>275</v>
      </c>
      <c r="E29" s="1" t="s">
        <v>276</v>
      </c>
      <c r="F29" s="1" t="s">
        <v>277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278</v>
      </c>
      <c r="B30" s="1">
        <v>0.0</v>
      </c>
      <c r="C30" s="1">
        <v>0.0</v>
      </c>
      <c r="D30" s="1" t="s">
        <v>279</v>
      </c>
      <c r="E30" s="1" t="s">
        <v>280</v>
      </c>
      <c r="F30" s="1" t="s">
        <v>281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282</v>
      </c>
      <c r="B31" s="1">
        <v>0.0</v>
      </c>
      <c r="C31" s="1">
        <v>0.0</v>
      </c>
      <c r="D31" s="1" t="s">
        <v>202</v>
      </c>
      <c r="E31" s="1" t="s">
        <v>283</v>
      </c>
      <c r="F31" s="1" t="s">
        <v>284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286</v>
      </c>
      <c r="B33" s="1">
        <v>0.0</v>
      </c>
      <c r="C33" s="1" t="s">
        <v>287</v>
      </c>
      <c r="D33" s="1" t="s">
        <v>288</v>
      </c>
      <c r="E33" s="1" t="s">
        <v>289</v>
      </c>
      <c r="F33" s="1" t="s">
        <v>290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291</v>
      </c>
      <c r="B34" s="1">
        <v>0.0</v>
      </c>
      <c r="C34" s="1">
        <v>0.0</v>
      </c>
      <c r="D34" s="1" t="s">
        <v>292</v>
      </c>
      <c r="E34" s="1" t="s">
        <v>293</v>
      </c>
      <c r="F34" s="1" t="s">
        <v>294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295</v>
      </c>
      <c r="B35" s="1">
        <v>0.0</v>
      </c>
      <c r="C35" s="1" t="s">
        <v>296</v>
      </c>
      <c r="D35" s="1" t="s">
        <v>297</v>
      </c>
      <c r="E35" s="1" t="s">
        <v>298</v>
      </c>
      <c r="F35" s="1" t="s">
        <v>299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300</v>
      </c>
      <c r="B36" s="1">
        <v>0.0</v>
      </c>
      <c r="C36" s="1">
        <v>0.0</v>
      </c>
      <c r="D36" s="1" t="s">
        <v>301</v>
      </c>
      <c r="E36" s="1" t="s">
        <v>302</v>
      </c>
      <c r="F36" s="1" t="s">
        <v>303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304</v>
      </c>
      <c r="B37" s="1">
        <v>0.0</v>
      </c>
      <c r="C37" s="1" t="s">
        <v>305</v>
      </c>
      <c r="D37" s="1" t="s">
        <v>306</v>
      </c>
      <c r="E37" s="1" t="s">
        <v>307</v>
      </c>
      <c r="F37" s="1" t="s">
        <v>308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309</v>
      </c>
      <c r="B38" s="1" t="s">
        <v>310</v>
      </c>
      <c r="C38" s="1" t="s">
        <v>311</v>
      </c>
      <c r="D38" s="1" t="s">
        <v>312</v>
      </c>
      <c r="E38" s="1" t="s">
        <v>313</v>
      </c>
      <c r="F38" s="1" t="s">
        <v>314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315</v>
      </c>
      <c r="B39" s="1" t="s">
        <v>316</v>
      </c>
      <c r="C39" s="1" t="s">
        <v>317</v>
      </c>
      <c r="D39" s="1" t="s">
        <v>318</v>
      </c>
      <c r="E39" s="1" t="s">
        <v>319</v>
      </c>
      <c r="F39" s="1" t="s">
        <v>320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321</v>
      </c>
      <c r="B40" s="1" t="s">
        <v>322</v>
      </c>
      <c r="C40" s="1" t="s">
        <v>317</v>
      </c>
      <c r="D40" s="1" t="s">
        <v>318</v>
      </c>
      <c r="E40" s="1" t="s">
        <v>319</v>
      </c>
      <c r="F40" s="1" t="s">
        <v>323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324</v>
      </c>
      <c r="B41" s="1">
        <v>0.0</v>
      </c>
      <c r="C41" s="1" t="s">
        <v>325</v>
      </c>
      <c r="D41" s="1" t="s">
        <v>326</v>
      </c>
      <c r="E41" s="1" t="s">
        <v>327</v>
      </c>
      <c r="F41" s="1" t="s">
        <v>139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328</v>
      </c>
      <c r="B42" s="1">
        <v>0.0</v>
      </c>
      <c r="C42" s="1" t="s">
        <v>329</v>
      </c>
      <c r="D42" s="1" t="s">
        <v>330</v>
      </c>
      <c r="E42" s="1" t="s">
        <v>331</v>
      </c>
      <c r="F42" s="1" t="s">
        <v>332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333</v>
      </c>
      <c r="B43" s="1">
        <v>0.0</v>
      </c>
      <c r="C43" s="1" t="s">
        <v>325</v>
      </c>
      <c r="D43" s="1" t="s">
        <v>326</v>
      </c>
      <c r="E43" s="1" t="s">
        <v>327</v>
      </c>
      <c r="F43" s="1" t="s">
        <v>139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334</v>
      </c>
      <c r="B44" s="1">
        <v>0.0</v>
      </c>
      <c r="C44" s="1" t="s">
        <v>335</v>
      </c>
      <c r="D44" s="1" t="s">
        <v>330</v>
      </c>
      <c r="E44" s="1" t="s">
        <v>331</v>
      </c>
      <c r="F44" s="1" t="s">
        <v>332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337</v>
      </c>
      <c r="B46" s="1">
        <v>0.0</v>
      </c>
      <c r="C46" s="1" t="s">
        <v>338</v>
      </c>
      <c r="D46" s="1" t="s">
        <v>339</v>
      </c>
      <c r="E46" s="1" t="s">
        <v>340</v>
      </c>
      <c r="F46" s="1" t="s">
        <v>341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342</v>
      </c>
      <c r="B47" s="1">
        <v>0.0</v>
      </c>
      <c r="C47" s="1" t="s">
        <v>343</v>
      </c>
      <c r="D47" s="1" t="s">
        <v>344</v>
      </c>
      <c r="E47" s="1" t="s">
        <v>345</v>
      </c>
      <c r="F47" s="1" t="s">
        <v>346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347</v>
      </c>
      <c r="B48" s="1">
        <v>0.0</v>
      </c>
      <c r="C48" s="1" t="s">
        <v>348</v>
      </c>
      <c r="D48" s="1" t="s">
        <v>298</v>
      </c>
      <c r="E48" s="1" t="s">
        <v>349</v>
      </c>
      <c r="F48" s="1" t="s">
        <v>350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351</v>
      </c>
      <c r="B49" s="1">
        <v>0.0</v>
      </c>
      <c r="C49" s="1" t="s">
        <v>352</v>
      </c>
      <c r="D49" s="1" t="s">
        <v>298</v>
      </c>
      <c r="E49" s="1" t="s">
        <v>353</v>
      </c>
      <c r="F49" s="1" t="s">
        <v>354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355</v>
      </c>
      <c r="B50" s="1">
        <v>0.0</v>
      </c>
      <c r="C50" s="1" t="s">
        <v>356</v>
      </c>
      <c r="D50" s="1" t="s">
        <v>357</v>
      </c>
      <c r="E50" s="1" t="s">
        <v>358</v>
      </c>
      <c r="F50" s="1" t="s">
        <v>359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 t="s">
        <v>361</v>
      </c>
      <c r="D51" s="1" t="s">
        <v>362</v>
      </c>
      <c r="E51" s="1" t="s">
        <v>363</v>
      </c>
      <c r="F51" s="1" t="s">
        <v>364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365</v>
      </c>
      <c r="B52" s="1">
        <v>0.0</v>
      </c>
      <c r="C52" s="1" t="s">
        <v>361</v>
      </c>
      <c r="D52" s="1" t="s">
        <v>362</v>
      </c>
      <c r="E52" s="1" t="s">
        <v>363</v>
      </c>
      <c r="F52" s="1" t="s">
        <v>364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366</v>
      </c>
      <c r="B53" s="1">
        <v>0.0</v>
      </c>
      <c r="C53" s="1" t="s">
        <v>367</v>
      </c>
      <c r="D53" s="1" t="s">
        <v>368</v>
      </c>
      <c r="E53" s="1" t="s">
        <v>369</v>
      </c>
      <c r="F53" s="1" t="s">
        <v>370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371</v>
      </c>
      <c r="B54" s="1">
        <v>0.0</v>
      </c>
      <c r="C54" s="1" t="s">
        <v>372</v>
      </c>
      <c r="D54" s="1" t="s">
        <v>373</v>
      </c>
      <c r="E54" s="1" t="s">
        <v>374</v>
      </c>
      <c r="F54" s="1" t="s">
        <v>375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376</v>
      </c>
      <c r="B55" s="1">
        <v>0.0</v>
      </c>
      <c r="C55" s="1">
        <v>0.0</v>
      </c>
      <c r="D55" s="1" t="s">
        <v>377</v>
      </c>
      <c r="E55" s="1" t="s">
        <v>378</v>
      </c>
      <c r="F55" s="1" t="s">
        <v>379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380</v>
      </c>
      <c r="B56" s="1">
        <v>0.0</v>
      </c>
      <c r="C56" s="1">
        <v>0.0</v>
      </c>
      <c r="D56" s="1" t="s">
        <v>381</v>
      </c>
      <c r="E56" s="1" t="s">
        <v>382</v>
      </c>
      <c r="F56" s="1" t="s">
        <v>383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384</v>
      </c>
      <c r="B57" s="1">
        <v>0.0</v>
      </c>
      <c r="C57" s="1">
        <v>0.0</v>
      </c>
      <c r="D57" s="1" t="s">
        <v>385</v>
      </c>
      <c r="E57" s="1" t="s">
        <v>386</v>
      </c>
      <c r="F57" s="1" t="s">
        <v>387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388</v>
      </c>
      <c r="B58" s="1">
        <v>0.0</v>
      </c>
      <c r="C58" s="1">
        <v>0.0</v>
      </c>
      <c r="D58" s="1" t="s">
        <v>329</v>
      </c>
      <c r="E58" s="1" t="s">
        <v>389</v>
      </c>
      <c r="F58" s="1" t="s">
        <v>390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391</v>
      </c>
      <c r="B59" s="1">
        <v>0.0</v>
      </c>
      <c r="C59" s="1">
        <v>0.0</v>
      </c>
      <c r="D59" s="1" t="s">
        <v>392</v>
      </c>
      <c r="E59" s="1" t="s">
        <v>393</v>
      </c>
      <c r="F59" s="1">
        <v>0.0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394</v>
      </c>
      <c r="B60" s="1">
        <v>0.0</v>
      </c>
      <c r="C60" s="1">
        <v>0.0</v>
      </c>
      <c r="D60" s="1" t="s">
        <v>395</v>
      </c>
      <c r="E60" s="1" t="s">
        <v>396</v>
      </c>
      <c r="F60" s="1" t="s">
        <v>397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398</v>
      </c>
      <c r="B61" s="1">
        <v>0.0</v>
      </c>
      <c r="C61" s="1" t="s">
        <v>399</v>
      </c>
      <c r="D61" s="1" t="s">
        <v>400</v>
      </c>
      <c r="E61" s="1" t="s">
        <v>401</v>
      </c>
      <c r="F61" s="1" t="s">
        <v>402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403</v>
      </c>
      <c r="B62" s="1">
        <v>0.0</v>
      </c>
      <c r="C62" s="1" t="s">
        <v>404</v>
      </c>
      <c r="D62" s="1">
        <v>0.0</v>
      </c>
      <c r="E62" s="1">
        <v>0.0</v>
      </c>
      <c r="F62" s="1" t="s">
        <v>405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406</v>
      </c>
      <c r="B63" s="1">
        <v>0.0</v>
      </c>
      <c r="C63" s="1">
        <v>0.0</v>
      </c>
      <c r="D63" s="1">
        <v>0.0</v>
      </c>
      <c r="E63" s="1" t="s">
        <v>407</v>
      </c>
      <c r="F63" s="1" t="s">
        <v>408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409</v>
      </c>
      <c r="B64" s="1">
        <v>0.0</v>
      </c>
      <c r="C64" s="1">
        <v>0.0</v>
      </c>
      <c r="D64" s="1">
        <v>0.0</v>
      </c>
      <c r="E64" s="1" t="s">
        <v>410</v>
      </c>
      <c r="F64" s="1" t="s">
        <v>411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413</v>
      </c>
      <c r="B66" s="1">
        <v>0.0</v>
      </c>
      <c r="C66" s="1">
        <v>0.0</v>
      </c>
      <c r="D66" s="1" t="s">
        <v>414</v>
      </c>
      <c r="E66" s="1" t="s">
        <v>415</v>
      </c>
      <c r="F66" s="1" t="s">
        <v>416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417</v>
      </c>
      <c r="B67" s="1">
        <v>0.0</v>
      </c>
      <c r="C67" s="1">
        <v>0.0</v>
      </c>
      <c r="D67" s="1" t="s">
        <v>418</v>
      </c>
      <c r="E67" s="1" t="s">
        <v>419</v>
      </c>
      <c r="F67" s="1" t="s">
        <v>420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421</v>
      </c>
      <c r="B68" s="1">
        <v>0.0</v>
      </c>
      <c r="C68" s="1">
        <v>0.0</v>
      </c>
      <c r="D68" s="1" t="s">
        <v>422</v>
      </c>
      <c r="E68" s="1" t="s">
        <v>423</v>
      </c>
      <c r="F68" s="1" t="s">
        <v>424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425</v>
      </c>
      <c r="B69" s="1">
        <v>0.0</v>
      </c>
      <c r="C69" s="1">
        <v>0.0</v>
      </c>
      <c r="D69" s="1" t="s">
        <v>426</v>
      </c>
      <c r="E69" s="1" t="s">
        <v>427</v>
      </c>
      <c r="F69" s="1" t="s">
        <v>428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429</v>
      </c>
      <c r="B70" s="1">
        <v>0.0</v>
      </c>
      <c r="C70" s="1">
        <v>0.0</v>
      </c>
      <c r="D70" s="1" t="s">
        <v>430</v>
      </c>
      <c r="E70" s="1" t="s">
        <v>431</v>
      </c>
      <c r="F70" s="1" t="s">
        <v>432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433</v>
      </c>
      <c r="B71" s="1">
        <v>0.0</v>
      </c>
      <c r="C71" s="1">
        <v>0.0</v>
      </c>
      <c r="D71" s="1" t="s">
        <v>434</v>
      </c>
      <c r="E71" s="1" t="s">
        <v>435</v>
      </c>
      <c r="F71" s="1" t="s">
        <v>436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437</v>
      </c>
      <c r="B72" s="1">
        <v>0.0</v>
      </c>
      <c r="C72" s="1">
        <v>0.0</v>
      </c>
      <c r="D72" s="1" t="s">
        <v>434</v>
      </c>
      <c r="E72" s="1" t="s">
        <v>435</v>
      </c>
      <c r="F72" s="1" t="s">
        <v>436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438</v>
      </c>
      <c r="B73" s="1">
        <v>0.0</v>
      </c>
      <c r="C73" s="1">
        <v>0.0</v>
      </c>
      <c r="D73" s="1" t="s">
        <v>439</v>
      </c>
      <c r="E73" s="1" t="s">
        <v>440</v>
      </c>
      <c r="F73" s="1" t="s">
        <v>441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442</v>
      </c>
      <c r="B74" s="1">
        <v>0.0</v>
      </c>
      <c r="C74" s="1">
        <v>0.0</v>
      </c>
      <c r="D74" s="1" t="s">
        <v>443</v>
      </c>
      <c r="E74" s="1" t="s">
        <v>444</v>
      </c>
      <c r="F74" s="1" t="s">
        <v>445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446</v>
      </c>
      <c r="B75" s="1">
        <v>0.0</v>
      </c>
      <c r="C75" s="1">
        <v>0.0</v>
      </c>
      <c r="D75" s="1">
        <v>0.0</v>
      </c>
      <c r="E75" s="1" t="s">
        <v>447</v>
      </c>
      <c r="F75" s="1" t="s">
        <v>448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449</v>
      </c>
      <c r="B76" s="1">
        <v>0.0</v>
      </c>
      <c r="C76" s="1">
        <v>0.0</v>
      </c>
      <c r="D76" s="1">
        <v>0.0</v>
      </c>
      <c r="E76" s="1" t="s">
        <v>450</v>
      </c>
      <c r="F76" s="1" t="s">
        <v>451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452</v>
      </c>
      <c r="B77" s="1">
        <v>0.0</v>
      </c>
      <c r="C77" s="1">
        <v>0.0</v>
      </c>
      <c r="D77" s="1">
        <v>0.0</v>
      </c>
      <c r="E77" s="1" t="s">
        <v>453</v>
      </c>
      <c r="F77" s="1" t="s">
        <v>454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455</v>
      </c>
      <c r="B78" s="1">
        <v>0.0</v>
      </c>
      <c r="C78" s="1">
        <v>0.0</v>
      </c>
      <c r="D78" s="1">
        <v>0.0</v>
      </c>
      <c r="E78" s="1" t="s">
        <v>456</v>
      </c>
      <c r="F78" s="1" t="s">
        <v>457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458</v>
      </c>
      <c r="B79" s="1">
        <v>0.0</v>
      </c>
      <c r="C79" s="1">
        <v>0.0</v>
      </c>
      <c r="D79" s="1">
        <v>0.0</v>
      </c>
      <c r="E79" s="1" t="s">
        <v>459</v>
      </c>
      <c r="F79" s="1" t="s">
        <v>460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461</v>
      </c>
      <c r="B80" s="1">
        <v>0.0</v>
      </c>
      <c r="C80" s="1">
        <v>0.0</v>
      </c>
      <c r="D80" s="1">
        <v>0.0</v>
      </c>
      <c r="E80" s="1" t="s">
        <v>462</v>
      </c>
      <c r="F80" s="1" t="s">
        <v>463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464</v>
      </c>
      <c r="B81" s="1">
        <v>0.0</v>
      </c>
      <c r="C81" s="1">
        <v>0.0</v>
      </c>
      <c r="D81" s="1" t="s">
        <v>465</v>
      </c>
      <c r="E81" s="1" t="s">
        <v>466</v>
      </c>
      <c r="F81" s="1" t="s">
        <v>467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468</v>
      </c>
      <c r="B82" s="1">
        <v>0.0</v>
      </c>
      <c r="C82" s="1">
        <v>0.0</v>
      </c>
      <c r="D82" s="1">
        <v>0.0</v>
      </c>
      <c r="E82" s="1" t="s">
        <v>469</v>
      </c>
      <c r="F82" s="1">
        <v>0.0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470</v>
      </c>
      <c r="B83" s="1">
        <v>0.0</v>
      </c>
      <c r="C83" s="1">
        <v>0.0</v>
      </c>
      <c r="D83" s="1">
        <v>0.0</v>
      </c>
      <c r="E83" s="1">
        <v>0.0</v>
      </c>
      <c r="F83" s="1" t="s">
        <v>471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472</v>
      </c>
      <c r="B84" s="1">
        <v>0.0</v>
      </c>
      <c r="C84" s="1">
        <v>0.0</v>
      </c>
      <c r="D84" s="1">
        <v>0.0</v>
      </c>
      <c r="E84" s="1">
        <v>0.0</v>
      </c>
      <c r="F84" s="1" t="s">
        <v>473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474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475</v>
      </c>
      <c r="B86" s="1">
        <v>0.0</v>
      </c>
      <c r="C86" s="1">
        <v>0.0</v>
      </c>
      <c r="D86" s="1">
        <v>0.0</v>
      </c>
      <c r="E86" s="1" t="s">
        <v>476</v>
      </c>
      <c r="F86" s="1" t="s">
        <v>477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478</v>
      </c>
      <c r="B87" s="1">
        <v>0.0</v>
      </c>
      <c r="C87" s="1">
        <v>0.0</v>
      </c>
      <c r="D87" s="1">
        <v>0.0</v>
      </c>
      <c r="E87" s="1" t="s">
        <v>479</v>
      </c>
      <c r="F87" s="1" t="s">
        <v>480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481</v>
      </c>
      <c r="B88" s="1">
        <v>0.0</v>
      </c>
      <c r="C88" s="1">
        <v>0.0</v>
      </c>
      <c r="D88" s="1">
        <v>0.0</v>
      </c>
      <c r="E88" s="1" t="s">
        <v>482</v>
      </c>
      <c r="F88" s="1" t="s">
        <v>483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484</v>
      </c>
      <c r="B89" s="1">
        <v>0.0</v>
      </c>
      <c r="C89" s="1">
        <v>0.0</v>
      </c>
      <c r="D89" s="1">
        <v>0.0</v>
      </c>
      <c r="E89" s="1" t="s">
        <v>485</v>
      </c>
      <c r="F89" s="1" t="s">
        <v>486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487</v>
      </c>
      <c r="B90" s="1">
        <v>0.0</v>
      </c>
      <c r="C90" s="1">
        <v>0.0</v>
      </c>
      <c r="D90" s="1">
        <v>0.0</v>
      </c>
      <c r="E90" s="1" t="s">
        <v>488</v>
      </c>
      <c r="F90" s="1" t="s">
        <v>489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490</v>
      </c>
      <c r="B91" s="1">
        <v>0.0</v>
      </c>
      <c r="C91" s="1">
        <v>0.0</v>
      </c>
      <c r="D91" s="1">
        <v>0.0</v>
      </c>
      <c r="E91" s="1" t="s">
        <v>491</v>
      </c>
      <c r="F91" s="1">
        <v>34.0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492</v>
      </c>
      <c r="B92" s="1">
        <v>0.0</v>
      </c>
      <c r="C92" s="1">
        <v>0.0</v>
      </c>
      <c r="D92" s="1">
        <v>0.0</v>
      </c>
      <c r="E92" s="1" t="s">
        <v>491</v>
      </c>
      <c r="F92" s="1">
        <v>34.0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493</v>
      </c>
      <c r="B93" s="1">
        <v>0.0</v>
      </c>
      <c r="C93" s="1">
        <v>0.0</v>
      </c>
      <c r="D93" s="1">
        <v>0.0</v>
      </c>
      <c r="E93" s="1" t="s">
        <v>494</v>
      </c>
      <c r="F93" s="1" t="s">
        <v>495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496</v>
      </c>
      <c r="B94" s="1">
        <v>0.0</v>
      </c>
      <c r="C94" s="1">
        <v>0.0</v>
      </c>
      <c r="D94" s="1">
        <v>0.0</v>
      </c>
      <c r="E94" s="1" t="s">
        <v>497</v>
      </c>
      <c r="F94" s="1" t="s">
        <v>498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499</v>
      </c>
      <c r="B95" s="1">
        <v>0.0</v>
      </c>
      <c r="C95" s="1">
        <v>0.0</v>
      </c>
      <c r="D95" s="1">
        <v>0.0</v>
      </c>
      <c r="E95" s="1">
        <v>0.0</v>
      </c>
      <c r="F95" s="1" t="s">
        <v>500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501</v>
      </c>
      <c r="B96" s="1">
        <v>0.0</v>
      </c>
      <c r="C96" s="1">
        <v>0.0</v>
      </c>
      <c r="D96" s="1">
        <v>0.0</v>
      </c>
      <c r="E96" s="1">
        <v>0.0</v>
      </c>
      <c r="F96" s="1" t="s">
        <v>502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503</v>
      </c>
      <c r="B97" s="1">
        <v>0.0</v>
      </c>
      <c r="C97" s="1">
        <v>0.0</v>
      </c>
      <c r="D97" s="1">
        <v>0.0</v>
      </c>
      <c r="E97" s="1">
        <v>0.0</v>
      </c>
      <c r="F97" s="1" t="s">
        <v>504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505</v>
      </c>
      <c r="B98" s="1">
        <v>0.0</v>
      </c>
      <c r="C98" s="1">
        <v>0.0</v>
      </c>
      <c r="D98" s="1">
        <v>0.0</v>
      </c>
      <c r="E98" s="1">
        <v>0.0</v>
      </c>
      <c r="F98" s="1" t="s">
        <v>506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507</v>
      </c>
      <c r="B99" s="1">
        <v>0.0</v>
      </c>
      <c r="C99" s="1">
        <v>0.0</v>
      </c>
      <c r="D99" s="1">
        <v>0.0</v>
      </c>
      <c r="E99" s="1">
        <v>0.0</v>
      </c>
      <c r="F99" s="1" t="s">
        <v>508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509</v>
      </c>
      <c r="B100" s="1">
        <v>0.0</v>
      </c>
      <c r="C100" s="1">
        <v>0.0</v>
      </c>
      <c r="D100" s="1">
        <v>0.0</v>
      </c>
      <c r="E100" s="1">
        <v>0.0</v>
      </c>
      <c r="F100" s="1" t="s">
        <v>510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511</v>
      </c>
      <c r="B101" s="1">
        <v>0.0</v>
      </c>
      <c r="C101" s="1">
        <v>0.0</v>
      </c>
      <c r="D101" s="1">
        <v>0.0</v>
      </c>
      <c r="E101" s="1" t="s">
        <v>512</v>
      </c>
      <c r="F101" s="1" t="s">
        <v>513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514</v>
      </c>
      <c r="B102" s="1">
        <v>0.0</v>
      </c>
      <c r="C102" s="1">
        <v>0.0</v>
      </c>
      <c r="D102" s="1">
        <v>0.0</v>
      </c>
      <c r="E102" s="1" t="s">
        <v>515</v>
      </c>
      <c r="F102" s="1" t="s">
        <v>516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517</v>
      </c>
      <c r="C1" s="1" t="s">
        <v>518</v>
      </c>
      <c r="D1" s="1" t="s">
        <v>519</v>
      </c>
      <c r="E1" s="1" t="s">
        <v>520</v>
      </c>
      <c r="F1" s="1" t="s">
        <v>521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522</v>
      </c>
      <c r="B2" s="1" t="s">
        <v>523</v>
      </c>
      <c r="C2" s="1" t="s">
        <v>524</v>
      </c>
      <c r="D2" s="1" t="s">
        <v>525</v>
      </c>
      <c r="E2" s="1" t="s">
        <v>525</v>
      </c>
      <c r="F2" s="1" t="s">
        <v>526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527</v>
      </c>
      <c r="B3" s="1" t="s">
        <v>526</v>
      </c>
      <c r="C3" s="1" t="s">
        <v>528</v>
      </c>
      <c r="D3" s="1" t="s">
        <v>529</v>
      </c>
      <c r="E3" s="1" t="s">
        <v>530</v>
      </c>
      <c r="F3" s="1" t="s">
        <v>526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531</v>
      </c>
      <c r="B4" s="1" t="s">
        <v>523</v>
      </c>
      <c r="C4" s="1" t="s">
        <v>524</v>
      </c>
      <c r="D4" s="1" t="s">
        <v>525</v>
      </c>
      <c r="E4" s="1" t="s">
        <v>525</v>
      </c>
      <c r="F4" s="1" t="s">
        <v>525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527</v>
      </c>
      <c r="B5" s="1" t="s">
        <v>526</v>
      </c>
      <c r="C5" s="1" t="s">
        <v>528</v>
      </c>
      <c r="D5" s="1" t="s">
        <v>529</v>
      </c>
      <c r="E5" s="1" t="s">
        <v>530</v>
      </c>
      <c r="F5" s="1" t="s">
        <v>530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532</v>
      </c>
      <c r="B6" s="1" t="s">
        <v>533</v>
      </c>
      <c r="C6" s="1" t="s">
        <v>534</v>
      </c>
      <c r="D6" s="1" t="s">
        <v>535</v>
      </c>
      <c r="E6" s="1" t="s">
        <v>536</v>
      </c>
      <c r="F6" s="1" t="s">
        <v>537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538</v>
      </c>
      <c r="B7" s="1" t="s">
        <v>526</v>
      </c>
      <c r="C7" s="1" t="s">
        <v>526</v>
      </c>
      <c r="D7" s="1" t="s">
        <v>526</v>
      </c>
      <c r="E7" s="1" t="s">
        <v>526</v>
      </c>
      <c r="F7" s="1" t="s">
        <v>526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539</v>
      </c>
      <c r="B8" s="1" t="s">
        <v>526</v>
      </c>
      <c r="C8" s="1" t="s">
        <v>540</v>
      </c>
      <c r="D8" s="1" t="s">
        <v>541</v>
      </c>
      <c r="E8" s="1" t="s">
        <v>541</v>
      </c>
      <c r="F8" s="1" t="s">
        <v>540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542</v>
      </c>
      <c r="B9" s="1" t="s">
        <v>526</v>
      </c>
      <c r="C9" s="1" t="s">
        <v>543</v>
      </c>
      <c r="D9" s="1" t="s">
        <v>544</v>
      </c>
      <c r="E9" s="1" t="s">
        <v>545</v>
      </c>
      <c r="F9" s="1" t="s">
        <v>546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547</v>
      </c>
      <c r="B10" s="1" t="s">
        <v>526</v>
      </c>
      <c r="C10" s="1" t="s">
        <v>541</v>
      </c>
      <c r="D10" s="1" t="s">
        <v>544</v>
      </c>
      <c r="E10" s="1" t="s">
        <v>545</v>
      </c>
      <c r="F10" s="1" t="s">
        <v>546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548</v>
      </c>
      <c r="B11" s="1" t="s">
        <v>526</v>
      </c>
      <c r="C11" s="1" t="s">
        <v>526</v>
      </c>
      <c r="D11" s="1" t="s">
        <v>526</v>
      </c>
      <c r="E11" s="1" t="s">
        <v>526</v>
      </c>
      <c r="F11" s="1" t="s">
        <v>526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549</v>
      </c>
      <c r="B12" s="1" t="s">
        <v>526</v>
      </c>
      <c r="C12" s="1" t="s">
        <v>540</v>
      </c>
      <c r="D12" s="1" t="s">
        <v>550</v>
      </c>
      <c r="E12" s="1" t="s">
        <v>551</v>
      </c>
      <c r="F12" s="1" t="s">
        <v>552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553</v>
      </c>
      <c r="B13" s="1" t="s">
        <v>526</v>
      </c>
      <c r="C13" s="1" t="s">
        <v>554</v>
      </c>
      <c r="D13" s="1" t="s">
        <v>526</v>
      </c>
      <c r="E13" s="1" t="s">
        <v>526</v>
      </c>
      <c r="F13" s="1" t="s">
        <v>526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555</v>
      </c>
      <c r="B14" s="1" t="s">
        <v>526</v>
      </c>
      <c r="C14" s="1" t="s">
        <v>556</v>
      </c>
      <c r="D14" s="1" t="s">
        <v>526</v>
      </c>
      <c r="E14" s="1" t="s">
        <v>526</v>
      </c>
      <c r="F14" s="1" t="s">
        <v>526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557</v>
      </c>
      <c r="B15" s="1" t="s">
        <v>526</v>
      </c>
      <c r="C15" s="1" t="s">
        <v>526</v>
      </c>
      <c r="D15" s="1" t="s">
        <v>526</v>
      </c>
      <c r="E15" s="1" t="s">
        <v>526</v>
      </c>
      <c r="F15" s="1" t="s">
        <v>526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558</v>
      </c>
      <c r="B16" s="1" t="s">
        <v>526</v>
      </c>
      <c r="C16" s="1" t="s">
        <v>526</v>
      </c>
      <c r="D16" s="1" t="s">
        <v>526</v>
      </c>
      <c r="E16" s="1" t="s">
        <v>526</v>
      </c>
      <c r="F16" s="1" t="s">
        <v>526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559</v>
      </c>
      <c r="B17" s="1" t="s">
        <v>138</v>
      </c>
      <c r="C17" s="1" t="s">
        <v>139</v>
      </c>
      <c r="D17" s="1" t="s">
        <v>560</v>
      </c>
      <c r="E17" s="1" t="s">
        <v>561</v>
      </c>
      <c r="F17" s="1" t="s">
        <v>562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563</v>
      </c>
      <c r="B18" s="1" t="s">
        <v>526</v>
      </c>
      <c r="C18" s="1" t="s">
        <v>526</v>
      </c>
      <c r="D18" s="1" t="s">
        <v>526</v>
      </c>
      <c r="E18" s="1" t="s">
        <v>526</v>
      </c>
      <c r="F18" s="1" t="s">
        <v>526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564</v>
      </c>
      <c r="B19" s="1" t="s">
        <v>526</v>
      </c>
      <c r="C19" s="1" t="s">
        <v>565</v>
      </c>
      <c r="D19" s="1" t="s">
        <v>566</v>
      </c>
      <c r="E19" s="1" t="s">
        <v>567</v>
      </c>
      <c r="F19" s="1" t="s">
        <v>568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 t="s">
        <v>526</v>
      </c>
      <c r="C20" s="1" t="s">
        <v>526</v>
      </c>
      <c r="D20" s="1" t="s">
        <v>526</v>
      </c>
      <c r="E20" s="1" t="s">
        <v>526</v>
      </c>
      <c r="F20" s="1" t="s">
        <v>526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569</v>
      </c>
      <c r="B21" s="1" t="s">
        <v>526</v>
      </c>
      <c r="C21" s="1" t="s">
        <v>570</v>
      </c>
      <c r="D21" s="1" t="s">
        <v>571</v>
      </c>
      <c r="E21" s="1" t="s">
        <v>572</v>
      </c>
      <c r="F21" s="1" t="s">
        <v>573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574</v>
      </c>
      <c r="B22" s="1" t="s">
        <v>575</v>
      </c>
      <c r="C22" s="1" t="s">
        <v>576</v>
      </c>
      <c r="D22" s="1" t="s">
        <v>577</v>
      </c>
      <c r="E22" s="1" t="s">
        <v>578</v>
      </c>
      <c r="F22" s="1" t="s">
        <v>579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526</v>
      </c>
      <c r="C23" s="1" t="s">
        <v>526</v>
      </c>
      <c r="D23" s="1" t="s">
        <v>526</v>
      </c>
      <c r="E23" s="1" t="s">
        <v>526</v>
      </c>
      <c r="F23" s="1" t="s">
        <v>526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580</v>
      </c>
      <c r="B24" s="1" t="s">
        <v>581</v>
      </c>
      <c r="C24" s="1" t="s">
        <v>582</v>
      </c>
      <c r="D24" s="1" t="s">
        <v>583</v>
      </c>
      <c r="E24" s="1" t="s">
        <v>583</v>
      </c>
      <c r="F24" s="1" t="s">
        <v>583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584</v>
      </c>
      <c r="B25" s="1" t="s">
        <v>585</v>
      </c>
      <c r="C25" s="1" t="s">
        <v>586</v>
      </c>
      <c r="D25" s="1" t="s">
        <v>587</v>
      </c>
      <c r="E25" s="1" t="s">
        <v>587</v>
      </c>
      <c r="F25" s="1" t="s">
        <v>526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588</v>
      </c>
      <c r="B26" s="1" t="s">
        <v>589</v>
      </c>
      <c r="C26" s="1" t="s">
        <v>590</v>
      </c>
      <c r="D26" s="1" t="s">
        <v>526</v>
      </c>
      <c r="E26" s="1" t="s">
        <v>526</v>
      </c>
      <c r="F26" s="1" t="s">
        <v>526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591</v>
      </c>
      <c r="B2" s="1" t="s">
        <v>592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593</v>
      </c>
      <c r="B3" s="1" t="s">
        <v>594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595</v>
      </c>
      <c r="B4" s="1" t="s">
        <v>596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597</v>
      </c>
      <c r="B5" s="1" t="s">
        <v>598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599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600</v>
      </c>
      <c r="B7" s="1" t="s">
        <v>601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602</v>
      </c>
      <c r="B8" s="4" t="s">
        <v>603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604</v>
      </c>
      <c r="B9" s="1" t="s">
        <v>605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606</v>
      </c>
      <c r="B10" s="1" t="s">
        <v>607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608</v>
      </c>
      <c r="B11" s="1" t="s">
        <v>605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609</v>
      </c>
      <c r="B12" s="1" t="s">
        <v>610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611</v>
      </c>
      <c r="B13" s="1" t="s">
        <v>612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613</v>
      </c>
      <c r="B14" s="1" t="s">
        <v>610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614</v>
      </c>
      <c r="B15" s="1" t="s">
        <v>615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616</v>
      </c>
      <c r="B16" s="1">
        <v>113.0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617</v>
      </c>
      <c r="B17" s="1" t="s">
        <v>618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619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620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621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622</v>
      </c>
      <c r="B21" s="1">
        <v>0.4546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623</v>
      </c>
      <c r="B22" s="1">
        <v>0.4527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624</v>
      </c>
      <c r="B23" s="1">
        <v>0.441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625</v>
      </c>
      <c r="B24" s="1">
        <v>0.4929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626</v>
      </c>
      <c r="B25" s="1">
        <v>0.4546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627</v>
      </c>
      <c r="B26" s="1">
        <v>0.4527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628</v>
      </c>
      <c r="B27" s="1">
        <v>0.441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629</v>
      </c>
      <c r="B28" s="1">
        <v>0.4929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630</v>
      </c>
      <c r="B29" s="1">
        <v>1.15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631</v>
      </c>
      <c r="B30" s="1">
        <v>-1.1079999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632</v>
      </c>
      <c r="B31" s="1">
        <v>1114571.0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633</v>
      </c>
      <c r="B32" s="1">
        <v>1114571.0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634</v>
      </c>
      <c r="B33" s="1">
        <v>2242931.0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635</v>
      </c>
      <c r="B34" s="1">
        <v>1401490.0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636</v>
      </c>
      <c r="B35" s="1">
        <v>1401490.0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637</v>
      </c>
      <c r="B36" s="1">
        <v>0.3364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638</v>
      </c>
      <c r="B37" s="1">
        <v>0.5765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639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640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641</v>
      </c>
      <c r="B40" s="1">
        <v>7.103388E7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642</v>
      </c>
      <c r="B41" s="1">
        <v>0.38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643</v>
      </c>
      <c r="B42" s="1">
        <v>2.63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644</v>
      </c>
      <c r="B43" s="1">
        <v>1.3973969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645</v>
      </c>
      <c r="B44" s="1">
        <v>0.6201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646</v>
      </c>
      <c r="B45" s="1">
        <v>1.082045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647</v>
      </c>
      <c r="B46" s="1" t="s">
        <v>648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649</v>
      </c>
      <c r="B47" s="1">
        <v>1.5848816E8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650</v>
      </c>
      <c r="B48" s="1">
        <v>-2.3388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651</v>
      </c>
      <c r="B49" s="1">
        <v>5.6661508E7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652</v>
      </c>
      <c r="B50" s="1">
        <v>1.60275008E8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653</v>
      </c>
      <c r="B51" s="1">
        <v>4914943.0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654</v>
      </c>
      <c r="B52" s="1">
        <v>6142088.0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655</v>
      </c>
      <c r="B53" s="1">
        <v>1.7328384E9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656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657</v>
      </c>
      <c r="B55" s="1">
        <v>0.0307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658</v>
      </c>
      <c r="B56" s="1">
        <v>0.24218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659</v>
      </c>
      <c r="B57" s="1">
        <v>0.14467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660</v>
      </c>
      <c r="B58" s="1">
        <v>3.25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661</v>
      </c>
      <c r="B59" s="1">
        <v>0.049099997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662</v>
      </c>
      <c r="B60" s="1">
        <v>1.64398E8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663</v>
      </c>
      <c r="B61" s="1">
        <v>-1.768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664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665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666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667</v>
      </c>
      <c r="B65" s="1">
        <v>-1.71532992E8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668</v>
      </c>
      <c r="B66" s="1">
        <v>-1.44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669</v>
      </c>
      <c r="B67" s="1">
        <v>-0.39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670</v>
      </c>
      <c r="B68" s="1">
        <v>3.118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671</v>
      </c>
      <c r="B69" s="1">
        <v>-1.668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672</v>
      </c>
      <c r="B70" s="1">
        <v>-0.75251395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673</v>
      </c>
      <c r="B71" s="1">
        <v>0.22455823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674</v>
      </c>
      <c r="B72" s="1" t="s">
        <v>675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676</v>
      </c>
      <c r="B73" s="1" t="s">
        <v>677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678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679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680</v>
      </c>
      <c r="B76" s="1" t="s">
        <v>681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682</v>
      </c>
      <c r="B77" s="1" t="s">
        <v>681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683</v>
      </c>
      <c r="B78" s="1">
        <v>1.6149546E9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684</v>
      </c>
      <c r="B79" s="1" t="s">
        <v>685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686</v>
      </c>
      <c r="B80" s="1" t="s">
        <v>687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688</v>
      </c>
      <c r="B81" s="1" t="s">
        <v>689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690</v>
      </c>
      <c r="B82" s="1" t="s">
        <v>691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692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693</v>
      </c>
      <c r="B84" s="1">
        <v>0.4432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694</v>
      </c>
      <c r="B85" s="1">
        <v>14.0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695</v>
      </c>
      <c r="B86" s="1">
        <v>6.25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696</v>
      </c>
      <c r="B87" s="1">
        <v>9.08333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697</v>
      </c>
      <c r="B88" s="1">
        <v>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698</v>
      </c>
      <c r="B89" s="1" t="s">
        <v>699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700</v>
      </c>
      <c r="B90" s="1">
        <v>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701</v>
      </c>
      <c r="B91" s="1">
        <v>6888000.0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702</v>
      </c>
      <c r="B92" s="1">
        <v>0.052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703</v>
      </c>
      <c r="B93" s="1">
        <v>-9.5026E7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704</v>
      </c>
      <c r="B94" s="1">
        <v>1.06997E8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705</v>
      </c>
      <c r="B95" s="1">
        <v>0.176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706</v>
      </c>
      <c r="B96" s="1">
        <v>0.197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707</v>
      </c>
      <c r="B97" s="1">
        <v>5.0833E7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708</v>
      </c>
      <c r="B98" s="1">
        <v>0.442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709</v>
      </c>
      <c r="B99" s="1">
        <v>-0.53643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710</v>
      </c>
      <c r="B100" s="1">
        <v>3.469E7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711</v>
      </c>
      <c r="B101" s="1">
        <v>5.7285248E7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712</v>
      </c>
      <c r="B102" s="1">
        <v>1.2212E7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713</v>
      </c>
      <c r="B103" s="1">
        <v>0.301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714</v>
      </c>
      <c r="B104" s="1">
        <v>0.68242997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715</v>
      </c>
      <c r="B105" s="1">
        <v>-1.86938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716</v>
      </c>
      <c r="B106" s="1">
        <v>-0.95436996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717</v>
      </c>
      <c r="B107" s="1" t="s">
        <v>648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718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0.0</v>
      </c>
      <c r="D3" s="1">
        <v>48.0</v>
      </c>
      <c r="E3" s="1">
        <v>-100.0</v>
      </c>
      <c r="F3" s="1">
        <v>34.0</v>
      </c>
      <c r="G3" s="1">
        <f>IF(F3*FORECAST(G2,B3:F3,B2:F2)&gt;0,FORECAST(G2,B3:F3,B2:F2),F3)*$X$1</f>
        <v>34</v>
      </c>
      <c r="H3" s="1">
        <f>IF(G3*FORECAST(H2,B3:G3,B2:G2)&gt;0,FORECAST(H2,B3:G3,B2:G2),G3)*$X$1</f>
        <v>15.06666667</v>
      </c>
      <c r="I3" s="1">
        <f>IF(H3*FORECAST(I2,B3:H3,B2:H2)&gt;0,FORECAST(I2,B3:H3,B2:H2),H3)*$X$1</f>
        <v>18.60952381</v>
      </c>
      <c r="J3" s="1">
        <f>IF(I3*FORECAST(J2,B3:I3,B2:I2)&gt;0,FORECAST(J2,B3:I3,B2:I2),I3)*$X$1</f>
        <v>22.15238095</v>
      </c>
      <c r="K3" s="1">
        <f>IF(J3*FORECAST(K2,B3:J3,B2:J2)&gt;0,FORECAST(K2,B3:J3,B2:J2),J3)*$X$1</f>
        <v>25.6952381</v>
      </c>
      <c r="L3" s="1">
        <f>IF(K3*FORECAST(L2,B3:K3,B2:K2)&gt;0,FORECAST(L2,B3:K3,B2:K2),K3)*$X$1</f>
        <v>29.23809524</v>
      </c>
      <c r="M3" s="1">
        <f>IF(L3*FORECAST(M2,B3:L3,B2:L2)&gt;0,FORECAST(M2,B3:L3,B2:L2),L3)*$X$1</f>
        <v>32.78095238</v>
      </c>
      <c r="N3" s="5">
        <f>IF(M3*FORECAST(N2,B3:M3,B2:M2)&gt;0,FORECAST(N2,B3:M3,B2:M2),M3)*$X$1</f>
        <v>36.32380952</v>
      </c>
      <c r="O3" s="5">
        <f>IF(N3*FORECAST(O2,B3:N3,B2:N2)&gt;0,FORECAST(O2,B3:N3,B2:N2),N3)*$X$1</f>
        <v>39.86666667</v>
      </c>
      <c r="P3" s="5">
        <f>IF(O3*FORECAST(P2,B3:O3,B2:O2)&gt;0,FORECAST(P2,B3:O3,B2:O2),O3)*$X$1</f>
        <v>43.40952381</v>
      </c>
      <c r="Q3" s="5">
        <f>IF(P3*FORECAST(Q2,B3:P3,B2:P2)&gt;0,FORECAST(Q2,B3:P3,B2:P2),P3)*$X$1</f>
        <v>46.95238095</v>
      </c>
      <c r="R3" s="5">
        <f>IF(Q3*FORECAST(R2,B3:Q3,B2:Q2)&gt;0,FORECAST(R2,B3:Q3,B2:Q2),Q3)*$X$1</f>
        <v>50.4952381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0.0</v>
      </c>
      <c r="C4" s="1">
        <v>134.0</v>
      </c>
      <c r="D4" s="1">
        <v>150.0</v>
      </c>
      <c r="E4" s="1">
        <v>-77.0</v>
      </c>
      <c r="F4" s="1">
        <v>125.0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719</v>
      </c>
      <c r="B5" s="1">
        <v>188.0</v>
      </c>
      <c r="C5" s="1">
        <v>197.0</v>
      </c>
      <c r="D5" s="1">
        <v>197.0</v>
      </c>
      <c r="E5" s="1">
        <v>134.0</v>
      </c>
      <c r="F5" s="1">
        <v>130.0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720</v>
      </c>
      <c r="L7" s="1">
        <f>IF(R3*FORECAST(R2,B3:R3,B2:R2)&gt;0,FORECAST(R2,B3:R3,B2:R2),Q3)*$X$1 * (1+0.02)/(0.0805-0.02)</f>
        <v>851.3246753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721</v>
      </c>
      <c r="L8" s="6">
        <f t="array" ref="L8">NPV(0.0805,H3:R3)</f>
        <v>214.154612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722</v>
      </c>
      <c r="L9" s="6">
        <f t="array" ref="L9">NPV(0.0805,H16:R16)</f>
        <v>363.2643156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723</v>
      </c>
      <c r="L10" s="6">
        <f>L8 + L9</f>
        <v>577.4189276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125.0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724</v>
      </c>
      <c r="L12" s="6">
        <f>L10 - L11</f>
        <v>452.4189276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725</v>
      </c>
      <c r="L13" s="1">
        <v>130.0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3.480145597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851.3246753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-179.0</v>
      </c>
      <c r="C3" s="1">
        <v>-47.0</v>
      </c>
      <c r="D3" s="1">
        <v>-88.0</v>
      </c>
      <c r="E3" s="1">
        <v>-23.0</v>
      </c>
      <c r="F3" s="1">
        <v>-114.0</v>
      </c>
      <c r="G3" s="1">
        <f>IF(F3*FORECAST(G2,B3:F3,B2:F2)&gt;0,FORECAST(G2,B3:F3,B2:F2),F3)*$X$1</f>
        <v>-44</v>
      </c>
      <c r="H3" s="1">
        <f>IF(G3*FORECAST(H2,B3:G3,B2:G2)&gt;0,FORECAST(H2,B3:G3,B2:G2),G3)*$X$1</f>
        <v>-28.6</v>
      </c>
      <c r="I3" s="1">
        <f>IF(H3*FORECAST(I2,B3:H3,B2:H2)&gt;0,FORECAST(I2,B3:H3,B2:H2),H3)*$X$1</f>
        <v>-13.2</v>
      </c>
      <c r="J3" s="1">
        <f>IF(I3*FORECAST(J2,B3:I3,B2:I2)&gt;0,FORECAST(J2,B3:I3,B2:I2),I3)*$X$1</f>
        <v>-13.2</v>
      </c>
      <c r="K3" s="1">
        <f>IF(J3*FORECAST(K2,B3:J3,B2:J2)&gt;0,FORECAST(K2,B3:J3,B2:J2),J3)*$X$1</f>
        <v>-13.2</v>
      </c>
      <c r="L3" s="1">
        <f>IF(K3*FORECAST(L2,B3:K3,B2:K2)&gt;0,FORECAST(L2,B3:K3,B2:K2),K3)*$X$1</f>
        <v>-13.2</v>
      </c>
      <c r="M3" s="1">
        <f>IF(L3*FORECAST(M2,B3:L3,B2:L2)&gt;0,FORECAST(M2,B3:L3,B2:L2),L3)*$X$1</f>
        <v>-13.2</v>
      </c>
      <c r="N3" s="5">
        <f>IF(M3*FORECAST(N2,B3:M3,B2:M2)&gt;0,FORECAST(N2,B3:M3,B2:M2),M3)*$X$1</f>
        <v>-13.2</v>
      </c>
      <c r="O3" s="5">
        <f>IF(N3*FORECAST(O2,B3:N3,B2:N2)&gt;0,FORECAST(O2,B3:N3,B2:N2),N3)*$X$1</f>
        <v>-13.2</v>
      </c>
      <c r="P3" s="5">
        <f>IF(O3*FORECAST(P2,B3:O3,B2:O2)&gt;0,FORECAST(P2,B3:O3,B2:O2),O3)*$X$1</f>
        <v>-13.2</v>
      </c>
      <c r="Q3" s="5">
        <f>IF(P3*FORECAST(Q2,B3:P3,B2:P2)&gt;0,FORECAST(Q2,B3:P3,B2:P2),P3)*$X$1</f>
        <v>-13.2</v>
      </c>
      <c r="R3" s="5">
        <f>IF(Q3*FORECAST(R2,B3:Q3,B2:Q2)&gt;0,FORECAST(R2,B3:Q3,B2:Q2),Q3)*$X$1</f>
        <v>-13.2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0.0</v>
      </c>
      <c r="C4" s="1">
        <v>134.0</v>
      </c>
      <c r="D4" s="1">
        <v>150.0</v>
      </c>
      <c r="E4" s="1">
        <v>-77.0</v>
      </c>
      <c r="F4" s="1">
        <v>125.0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719</v>
      </c>
      <c r="B5" s="1">
        <v>188.0</v>
      </c>
      <c r="C5" s="1">
        <v>197.0</v>
      </c>
      <c r="D5" s="1">
        <v>197.0</v>
      </c>
      <c r="E5" s="1">
        <v>134.0</v>
      </c>
      <c r="F5" s="1">
        <v>130.0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720</v>
      </c>
      <c r="L7" s="1">
        <f>IF(R3*FORECAST(R2,B3:R3,B2:R2)&gt;0,FORECAST(R2,B3:R3,B2:R2),Q3)*$X$1 * (1+0.02)/(0.0805-0.02)</f>
        <v>-222.5454545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721</v>
      </c>
      <c r="L8" s="6">
        <f t="array" ref="L8">NPV(0.0805,H3:R3)</f>
        <v>-108.2588321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722</v>
      </c>
      <c r="L9" s="6">
        <f t="array" ref="L9">NPV(0.0805,H16:R16)</f>
        <v>-94.96121112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723</v>
      </c>
      <c r="L10" s="6">
        <f>L8 + L9</f>
        <v>-203.2200432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125.0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724</v>
      </c>
      <c r="L12" s="6">
        <f>L10 - L11</f>
        <v>-328.2200432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725</v>
      </c>
      <c r="L13" s="1">
        <v>130.0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-2.524769563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-222.5454545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