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<sst xmlns="http://schemas.openxmlformats.org/spreadsheetml/2006/main" count="636" uniqueCount="541">
  <si>
    <t>ticker</t>
  </si>
  <si>
    <t>RYDE</t>
  </si>
  <si>
    <t>nombre</t>
  </si>
  <si>
    <t>RYDE GROUP LTD</t>
  </si>
  <si>
    <t>empresa</t>
  </si>
  <si>
    <t>Software</t>
  </si>
  <si>
    <t>Open</t>
  </si>
  <si>
    <t>Target Price</t>
  </si>
  <si>
    <t>Upside</t>
  </si>
  <si>
    <t>58795.71%</t>
  </si>
  <si>
    <t>Country</t>
  </si>
  <si>
    <t>Singapore</t>
  </si>
  <si>
    <t>Market Cap</t>
  </si>
  <si>
    <t>Book Value</t>
  </si>
  <si>
    <t>Pe ratio</t>
  </si>
  <si>
    <t>Dividend Ratio</t>
  </si>
  <si>
    <t>No encontrado</t>
  </si>
  <si>
    <t>Net Debt Growth</t>
  </si>
  <si>
    <t>-100.00%</t>
  </si>
  <si>
    <t>Total Assets Growth</t>
  </si>
  <si>
    <t>-25.00%</t>
  </si>
  <si>
    <t>Net Property, Plant and Equipment Growth</t>
  </si>
  <si>
    <t>0.00%</t>
  </si>
  <si>
    <t>EBITDA Growth</t>
  </si>
  <si>
    <t>-36.02%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</si>
  <si>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</si>
  <si>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</si>
  <si>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</si>
  <si>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</si>
  <si>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</si>
  <si>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</si>
  <si>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</si>
  <si>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</si>
  <si>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</si>
  <si>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</si>
  <si>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</si>
  <si>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</si>
  <si>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</si>
  <si>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</si>
  <si>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</si>
  <si>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</si>
  <si>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</si>
  <si>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Cash from Investing</t>
  </si>
  <si>
    <t>Long-Term Debt Issued, Total</t>
  </si>
  <si>
    <t>Total Debt Issued</t>
  </si>
  <si>
    <t>Long-Term Debt Repaid, Total</t>
  </si>
  <si>
    <t>Total Debt Repaid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</si>
  <si>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</si>
  <si>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</si>
  <si>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</si>
  <si>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</si>
  <si>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</si>
  <si>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</si>
  <si>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</si>
  <si>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</si>
  <si>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</si>
  <si>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</si>
  <si>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</si>
  <si>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</si>
  <si>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</si>
  <si>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</si>
  <si>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</si>
  <si>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</si>
  <si>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</si>
  <si>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</si>
  <si>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</si>
  <si>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</si>
  <si>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</si>
  <si>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</si>
  <si>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</si>
  <si>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</si>
  <si>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</si>
  <si>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</si>
  <si>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</si>
  <si>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</si>
  <si>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</si>
  <si>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Total Current Liabilities</t>
  </si>
  <si>
    <t>Long-Term Debt</t>
  </si>
  <si>
    <t>Deferred Tax Liability Non Current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</si>
  <si>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</si>
  <si>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</si>
  <si>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</si>
  <si>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</si>
  <si>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</si>
  <si>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</si>
  <si>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</si>
  <si>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</si>
  <si>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</si>
  <si>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</si>
  <si>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</si>
  <si>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</si>
  <si>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-0.23</t>
  </si>
  <si>
    <t>-0.65</t>
  </si>
  <si>
    <t>-0.46</t>
  </si>
  <si>
    <t>Tangible Book Value</t>
  </si>
  <si>
    <t>Tangible Book Value Per Share</t>
  </si>
  <si>
    <t>-0.26</t>
  </si>
  <si>
    <t>-0.7</t>
  </si>
  <si>
    <t>-0.5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</si>
  <si>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</si>
  <si>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</si>
  <si>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</si>
  <si>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</si>
  <si>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</si>
  <si>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</si>
  <si>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</si>
  <si>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</si>
  <si>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</si>
  <si>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</si>
  <si>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</si>
  <si>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</si>
  <si>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Stock-Based Compensation (IS)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</si>
  <si>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</si>
  <si>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</si>
  <si>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</si>
  <si>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</si>
  <si>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</si>
  <si>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</si>
  <si>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</si>
  <si>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</si>
  <si>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Impairment of Goodwill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</si>
  <si>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</si>
  <si>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</si>
  <si>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</si>
  <si>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</si>
  <si>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</si>
  <si>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</si>
  <si>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</si>
  <si>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</si>
  <si>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-0.11</t>
  </si>
  <si>
    <t>-0.42</t>
  </si>
  <si>
    <t>-0.99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</si>
  <si>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</si>
  <si>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</si>
  <si>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</si>
  <si>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</si>
  <si>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</si>
  <si>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</si>
  <si>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-0.07</t>
  </si>
  <si>
    <t>-0.58</t>
  </si>
  <si>
    <t>Normalized Diluted EPS</t>
  </si>
  <si>
    <t>EBITDA</t>
  </si>
  <si>
    <t>EBITA</t>
  </si>
  <si>
    <t>EBIT</t>
  </si>
  <si>
    <t>EBITDAR</t>
  </si>
  <si>
    <t>Normalized Net Income</t>
  </si>
  <si>
    <t>Supplemental Operating Expense Items</t>
  </si>
  <si>
    <t>Marketing Expenses</t>
  </si>
  <si>
    <t>Selling and Marketing Expenses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</si>
  <si>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</si>
  <si>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</si>
  <si>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</si>
  <si>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</si>
  <si>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</si>
  <si>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</si>
  <si>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</si>
  <si>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-78.79</t>
  </si>
  <si>
    <t>-155.57</t>
  </si>
  <si>
    <t>Return on Total Capital</t>
  </si>
  <si>
    <t>696.94</t>
  </si>
  <si>
    <t>Return On Equity %</t>
  </si>
  <si>
    <t>95.13</t>
  </si>
  <si>
    <t>207.21</t>
  </si>
  <si>
    <t>Return on Common Equity</t>
  </si>
  <si>
    <t>95.12</t>
  </si>
  <si>
    <t>208.48</t>
  </si>
  <si>
    <t>Margin Analysis</t>
  </si>
  <si>
    <t>Gross Profit Margin %</t>
  </si>
  <si>
    <t>8.1</t>
  </si>
  <si>
    <t>-8.56</t>
  </si>
  <si>
    <t>-2.28</t>
  </si>
  <si>
    <t>SG&amp;A Margin</t>
  </si>
  <si>
    <t>5.33</t>
  </si>
  <si>
    <t>25.64</t>
  </si>
  <si>
    <t>28.43</t>
  </si>
  <si>
    <t>EBITDA Margin %</t>
  </si>
  <si>
    <t>-20.81</t>
  </si>
  <si>
    <t>-53.82</t>
  </si>
  <si>
    <t>-132.06</t>
  </si>
  <si>
    <t>EBITA Margin %</t>
  </si>
  <si>
    <t>-20.94</t>
  </si>
  <si>
    <t>-53.98</t>
  </si>
  <si>
    <t>-132.78</t>
  </si>
  <si>
    <t>EBIT Margin %</t>
  </si>
  <si>
    <t>-25.21</t>
  </si>
  <si>
    <t>-57.24</t>
  </si>
  <si>
    <t>-136.7</t>
  </si>
  <si>
    <t>Income From Continuing Operations Margin %</t>
  </si>
  <si>
    <t>-20.02</t>
  </si>
  <si>
    <t>-56.2</t>
  </si>
  <si>
    <t>-148.48</t>
  </si>
  <si>
    <t>Net Income Margin %</t>
  </si>
  <si>
    <t>-19.87</t>
  </si>
  <si>
    <t>-55.78</t>
  </si>
  <si>
    <t>Net Avail. For Common Margin %</t>
  </si>
  <si>
    <t>Normalized Net Income Margin</t>
  </si>
  <si>
    <t>-12.36</t>
  </si>
  <si>
    <t>-34.71</t>
  </si>
  <si>
    <t>-87.53</t>
  </si>
  <si>
    <t>Levered Free Cash Flow Margin</t>
  </si>
  <si>
    <t>-28.22</t>
  </si>
  <si>
    <t>4.33</t>
  </si>
  <si>
    <t>Unlevered Free Cash Flow Margin</t>
  </si>
  <si>
    <t>-26.82</t>
  </si>
  <si>
    <t>6.5</t>
  </si>
  <si>
    <t>Asset Turnover</t>
  </si>
  <si>
    <t>2.2</t>
  </si>
  <si>
    <t>1.82</t>
  </si>
  <si>
    <t>Fixed Assets Turnover</t>
  </si>
  <si>
    <t>367.71</t>
  </si>
  <si>
    <t>203.93</t>
  </si>
  <si>
    <t>Receivables Turnover (Average Receivables)</t>
  </si>
  <si>
    <t>217.9</t>
  </si>
  <si>
    <t>173.34</t>
  </si>
  <si>
    <t>Short Term Liquidity</t>
  </si>
  <si>
    <t>Current Ratio</t>
  </si>
  <si>
    <t>0.52</t>
  </si>
  <si>
    <t>0.54</t>
  </si>
  <si>
    <t>0.35</t>
  </si>
  <si>
    <t>Quick Ratio</t>
  </si>
  <si>
    <t>0.53</t>
  </si>
  <si>
    <t>0.18</t>
  </si>
  <si>
    <t>Operating Cash Flow to Current Liabilities</t>
  </si>
  <si>
    <t>-0.02</t>
  </si>
  <si>
    <t>-0.55</t>
  </si>
  <si>
    <t>-0.13</t>
  </si>
  <si>
    <t>Days Sales Outstanding (Average Receivables)</t>
  </si>
  <si>
    <t>1.67</t>
  </si>
  <si>
    <t>2.11</t>
  </si>
  <si>
    <t>Average Days Payable Outstanding</t>
  </si>
  <si>
    <t>119.31</t>
  </si>
  <si>
    <t>182.48</t>
  </si>
  <si>
    <t>Long Term Solvency</t>
  </si>
  <si>
    <t>Total Debt/Equity</t>
  </si>
  <si>
    <t>-104.21</t>
  </si>
  <si>
    <t>-96.74</t>
  </si>
  <si>
    <t>-70.09</t>
  </si>
  <si>
    <t>Total Debt / Total Capital</t>
  </si>
  <si>
    <t>-234.32</t>
  </si>
  <si>
    <t>LT Debt/Equity</t>
  </si>
  <si>
    <t>-66.21</t>
  </si>
  <si>
    <t>Long-Term Debt / Total Capital</t>
  </si>
  <si>
    <t>Total Liabilities / Total Assets</t>
  </si>
  <si>
    <t>174.09</t>
  </si>
  <si>
    <t>277.98</t>
  </si>
  <si>
    <t>242.81</t>
  </si>
  <si>
    <t>EBIT / Interest Expense</t>
  </si>
  <si>
    <t>-13.24</t>
  </si>
  <si>
    <t>-25.51</t>
  </si>
  <si>
    <t>-26.57</t>
  </si>
  <si>
    <t>EBITDA / Interest Expense</t>
  </si>
  <si>
    <t>-10.92</t>
  </si>
  <si>
    <t>-23.99</t>
  </si>
  <si>
    <t>-25.61</t>
  </si>
  <si>
    <t>(EBITDA - Capex) / Interest Expense</t>
  </si>
  <si>
    <t>-11.14</t>
  </si>
  <si>
    <t>-24.07</t>
  </si>
  <si>
    <t>-25.62</t>
  </si>
  <si>
    <t>Total Debt / EBITDA</t>
  </si>
  <si>
    <t>-2.21</t>
  </si>
  <si>
    <t>-1.57</t>
  </si>
  <si>
    <t>Net Debt / EBITDA</t>
  </si>
  <si>
    <t>-0.88</t>
  </si>
  <si>
    <t>-0.29</t>
  </si>
  <si>
    <t>Total Debt / (EBITDA - Capex)</t>
  </si>
  <si>
    <t>-2.17</t>
  </si>
  <si>
    <t>-1.56</t>
  </si>
  <si>
    <t>Net Debt / (EBITDA - Capex)</t>
  </si>
  <si>
    <t>Growth Over Prior Year</t>
  </si>
  <si>
    <t>Total Revenues, 1 Yr. Growth %</t>
  </si>
  <si>
    <t>42.45</t>
  </si>
  <si>
    <t>-1.79</t>
  </si>
  <si>
    <t>Gross Profit, 1 Yr. Growth %</t>
  </si>
  <si>
    <t>-250.4</t>
  </si>
  <si>
    <t>-73.77</t>
  </si>
  <si>
    <t>EBITDA, 1 Yr. Growth %</t>
  </si>
  <si>
    <t>268.5</t>
  </si>
  <si>
    <t>140.97</t>
  </si>
  <si>
    <t>EBITA, 1 Yr. Growth %</t>
  </si>
  <si>
    <t>267.31</t>
  </si>
  <si>
    <t>141.56</t>
  </si>
  <si>
    <t>EBIT, 1 Yr. Growth %</t>
  </si>
  <si>
    <t>223.37</t>
  </si>
  <si>
    <t>134.57</t>
  </si>
  <si>
    <t>Earnings From Cont. Operations, 1 Yr. Growth %</t>
  </si>
  <si>
    <t>159.46</t>
  </si>
  <si>
    <t>Net Income, 1 Yr. Growth %</t>
  </si>
  <si>
    <t>299.92</t>
  </si>
  <si>
    <t>160.55</t>
  </si>
  <si>
    <t>Normalized Net Income, 1 Yr. Growth %</t>
  </si>
  <si>
    <t>299.87</t>
  </si>
  <si>
    <t>147.67</t>
  </si>
  <si>
    <t>Diluted EPS Before Extra, 1 Yr. Growth %</t>
  </si>
  <si>
    <t>134.41</t>
  </si>
  <si>
    <t>Accounts Receivable, 1 Yr. Growth %</t>
  </si>
  <si>
    <t>536.36</t>
  </si>
  <si>
    <t>-57.14</t>
  </si>
  <si>
    <t>Net Property, Plant and Equip., 1 Yr. Growth %</t>
  </si>
  <si>
    <t>0</t>
  </si>
  <si>
    <t>154.17</t>
  </si>
  <si>
    <t>Total Assets, 1 Yr. Growth %</t>
  </si>
  <si>
    <t>17.15</t>
  </si>
  <si>
    <t>20.22</t>
  </si>
  <si>
    <t>Tangible Book Value, 1 Yr. Growth %</t>
  </si>
  <si>
    <t>166.53</t>
  </si>
  <si>
    <t>45.9</t>
  </si>
  <si>
    <t>Common Equity, 1 Yr. Growth %</t>
  </si>
  <si>
    <t>181.39</t>
  </si>
  <si>
    <t>47.98</t>
  </si>
  <si>
    <t>Cash From Operations, 1 Yr. Growth %</t>
  </si>
  <si>
    <t>-58.03</t>
  </si>
  <si>
    <t>Capital Expenditures, 1 Yr. Growth %</t>
  </si>
  <si>
    <t>-42.31</t>
  </si>
  <si>
    <t>Levered Free Cash Flow, 1 Yr. Growth %</t>
  </si>
  <si>
    <t>-114.39</t>
  </si>
  <si>
    <t>Unlevered Free Cash Flow, 1 Yr. Growth %</t>
  </si>
  <si>
    <t>-122.67</t>
  </si>
  <si>
    <t>Compound Annual Growth Rate Over Two Years</t>
  </si>
  <si>
    <t>Total Revenues, 2 Yr. CAGR %</t>
  </si>
  <si>
    <t>18.28</t>
  </si>
  <si>
    <t>Gross Profit, 2 Yr. CAGR %</t>
  </si>
  <si>
    <t>-37.2</t>
  </si>
  <si>
    <t>EBITDA, 2 Yr. CAGR %</t>
  </si>
  <si>
    <t>197.99</t>
  </si>
  <si>
    <t>EBITA, 2 Yr. CAGR %</t>
  </si>
  <si>
    <t>197.87</t>
  </si>
  <si>
    <t>EBIT, 2 Yr. CAGR %</t>
  </si>
  <si>
    <t>175.41</t>
  </si>
  <si>
    <t>Earnings From Cont. Operations, 2 Yr. CAGR %</t>
  </si>
  <si>
    <t>222.15</t>
  </si>
  <si>
    <t>Net Income, 2 Yr. CAGR %</t>
  </si>
  <si>
    <t>222.8</t>
  </si>
  <si>
    <t>Normalized Net Income, 2 Yr. CAGR %</t>
  </si>
  <si>
    <t>214.7</t>
  </si>
  <si>
    <t>Diluted EPS Before Extra, 2 Yr. CAGR %</t>
  </si>
  <si>
    <t>206.18</t>
  </si>
  <si>
    <t>Accounts Receivable, 2 Yr. CAGR %</t>
  </si>
  <si>
    <t>65.14</t>
  </si>
  <si>
    <t>Net Property, Plant and Equip., 2 Yr. CAGR %</t>
  </si>
  <si>
    <t>59.43</t>
  </si>
  <si>
    <t>Total Assets, 2 Yr. CAGR %</t>
  </si>
  <si>
    <t>18.68</t>
  </si>
  <si>
    <t>Tangible Book Value, 2 Yr. CAGR %</t>
  </si>
  <si>
    <t>298.02</t>
  </si>
  <si>
    <t>Common Equity, 2 Yr. CAGR %</t>
  </si>
  <si>
    <t>588.29</t>
  </si>
  <si>
    <t>Cash From Operations, 2 Yr. CAGR %</t>
  </si>
  <si>
    <t>279.38</t>
  </si>
  <si>
    <t>Capital Expenditures, 2 Yr. CAGR %</t>
  </si>
  <si>
    <t>-66.03</t>
  </si>
  <si>
    <t>2024</t>
  </si>
  <si>
    <t>2025</t>
  </si>
  <si>
    <t>2026</t>
  </si>
  <si>
    <t>Capitalization
                                    1</t>
  </si>
  <si>
    <t>17.62</t>
  </si>
  <si>
    <t>-</t>
  </si>
  <si>
    <t>Change</t>
  </si>
  <si>
    <t>0%</t>
  </si>
  <si>
    <t>Enterprise Value (EV)</t>
  </si>
  <si>
    <t>P/E ratio</t>
  </si>
  <si>
    <t>-0.86x</t>
  </si>
  <si>
    <t>-2.8x</t>
  </si>
  <si>
    <t>-3.54x</t>
  </si>
  <si>
    <t>PBR</t>
  </si>
  <si>
    <t>PEG</t>
  </si>
  <si>
    <t>0x</t>
  </si>
  <si>
    <t>0.2x</t>
  </si>
  <si>
    <t>Capitalization / Revenue</t>
  </si>
  <si>
    <t>2.02x</t>
  </si>
  <si>
    <t>1.66x</t>
  </si>
  <si>
    <t>1.37x</t>
  </si>
  <si>
    <t>EV / Revenue</t>
  </si>
  <si>
    <t>EV / EBITDA</t>
  </si>
  <si>
    <t>-5.34x</t>
  </si>
  <si>
    <t>-5.73x</t>
  </si>
  <si>
    <t>-8.35x</t>
  </si>
  <si>
    <t>EV / EBIT</t>
  </si>
  <si>
    <t>-1.13x</t>
  </si>
  <si>
    <t>-2.71x</t>
  </si>
  <si>
    <t>-3.07x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</si>
  <si>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</si>
  <si>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</si>
  <si>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</si>
  <si>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</si>
  <si>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</si>
  <si>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-0.78</t>
  </si>
  <si>
    <t>-0.24</t>
  </si>
  <si>
    <t>-0.19</t>
  </si>
  <si>
    <t>Distribution rate</t>
  </si>
  <si>
    <t>Net sales
                                    1</t>
  </si>
  <si>
    <t>8.718</t>
  </si>
  <si>
    <t>10.63</t>
  </si>
  <si>
    <t>12.89</t>
  </si>
  <si>
    <t>EBITDA
                                    1</t>
  </si>
  <si>
    <t>-3.298</t>
  </si>
  <si>
    <t>-3.072</t>
  </si>
  <si>
    <t>-2.11</t>
  </si>
  <si>
    <t>EBIT
                                    1</t>
  </si>
  <si>
    <t>-15.54</t>
  </si>
  <si>
    <t>-6.498</t>
  </si>
  <si>
    <t>-5.742</t>
  </si>
  <si>
    <t>Net income
                                    1</t>
  </si>
  <si>
    <t>-15.5</t>
  </si>
  <si>
    <t>Reference price
                                    2</t>
  </si>
  <si>
    <t>0.6729</t>
  </si>
  <si>
    <t>Nbr of stocks (in thousands)</t>
  </si>
  <si>
    <t>26,182</t>
  </si>
  <si>
    <t>Announcement Date</t>
  </si>
  <si>
    <t>address1</t>
  </si>
  <si>
    <t>7500A Beach Road</t>
  </si>
  <si>
    <t>address2</t>
  </si>
  <si>
    <t>#13-301A The Plaza</t>
  </si>
  <si>
    <t>city</t>
  </si>
  <si>
    <t>zip</t>
  </si>
  <si>
    <t>199591</t>
  </si>
  <si>
    <t>country</t>
  </si>
  <si>
    <t>phone</t>
  </si>
  <si>
    <t>65 9665 3216</t>
  </si>
  <si>
    <t>website</t>
  </si>
  <si>
    <t>https://www.rydesharing.com</t>
  </si>
  <si>
    <t>industry</t>
  </si>
  <si>
    <t>Software - Application</t>
  </si>
  <si>
    <t>industryKey</t>
  </si>
  <si>
    <t>software-application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</si>
  <si>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</si>
  <si>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</si>
  <si>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</si>
  <si>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</si>
  <si>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</si>
  <si>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</si>
  <si>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</si>
  <si>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Ryde Group Ltd provides mobility and quick commerce solutions in Singapore. The company's Mobility segment provides on-demand and scheduled carpooling and ride-hailing services. Its Quick Commerce segment offers real-time on-demand, scheduled, and multi-stop parcel delivery services. It also operates RydePay, a digital payments solution that allows users to pay and top-up by card and to pay by RydeCoins; and Ryde+, a value subscription plan service. The company was founded in 2014 and is headquartered in Singapore.</t>
  </si>
  <si>
    <t>fullTimeEmployees</t>
  </si>
  <si>
    <t>companyOfficers</t>
  </si>
  <si>
    <t>[{'maxAge': 1, 'name': 'Mr. Zou Junming  Terence', 'age': 50, 'title': 'Founder, Chairman &amp; CEO', 'yearBorn': 1974, 'exercisedValue': 0, 'unexercisedValue': 0}, {'maxAge': 1, 'name': 'Mr. Lang Chen  Fei', 'age': 43, 'title': 'Chief Financial Officer', 'yearBorn': 1981, 'exercisedValue': 0, 'unexercisedValue': 0}, {'maxAge': 1, 'name': 'Mr. Nitin  Dolli', 'title': 'Chief Technology Officer',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</si>
  <si>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</si>
  <si>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</si>
  <si>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</si>
  <si>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</si>
  <si>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</si>
  <si>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</si>
  <si>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</si>
  <si>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</si>
  <si>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</si>
  <si>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</si>
  <si>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</si>
  <si>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</si>
  <si>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</si>
  <si>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</si>
  <si>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</si>
  <si>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</si>
  <si>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</si>
  <si>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</si>
  <si>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</si>
  <si>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</si>
  <si>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</si>
  <si>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</si>
  <si>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</si>
  <si>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</si>
  <si>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</si>
  <si>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</si>
  <si>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</si>
  <si>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</si>
  <si>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forwardPE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</si>
  <si>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</si>
  <si>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</si>
  <si>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</si>
  <si>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</si>
  <si>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</si>
  <si>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</si>
  <si>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</si>
  <si>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</si>
  <si>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</si>
  <si>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</si>
  <si>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</si>
  <si>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</si>
  <si>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</si>
  <si>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</si>
  <si>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</si>
  <si>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</si>
  <si>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</si>
  <si>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</si>
  <si>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</si>
  <si>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</si>
  <si>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enterpriseToRevenue</t>
  </si>
  <si>
    <t>enterpriseToEbitda</t>
  </si>
  <si>
    <t>52WeekChange</t>
  </si>
  <si>
    <t>SandP52WeekChange</t>
  </si>
  <si>
    <t>exchange</t>
  </si>
  <si>
    <t>ASE</t>
  </si>
  <si>
    <t>quoteType</t>
  </si>
  <si>
    <t>EQUITY</t>
  </si>
  <si>
    <t>symbol</t>
  </si>
  <si>
    <t>underlyingSymbol</t>
  </si>
  <si>
    <t>shortName</t>
  </si>
  <si>
    <t>Ryde Group Ltd.</t>
  </si>
  <si>
    <t>firstTradeDateEpochUtc</t>
  </si>
  <si>
    <t>timeZoneFullName</t>
  </si>
  <si>
    <t>America/New_York</t>
  </si>
  <si>
    <t>timeZoneShortName</t>
  </si>
  <si>
    <t>EST</t>
  </si>
  <si>
    <t>uuid</t>
  </si>
  <si>
    <t>660ff599-ed42-34a4-bf5d-0002826fc40d</t>
  </si>
  <si>
    <t>messageBoardId</t>
  </si>
  <si>
    <t>finmb_1854457187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</si>
  <si>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</si>
  <si>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</si>
  <si>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</si>
  <si>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</si>
  <si>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</si>
  <si>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</si>
  <si>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</si>
  <si>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</si>
  <si>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</si>
  <si>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</si>
  <si>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</si>
  <si>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</si>
  <si>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</si>
  <si>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</si>
  <si>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</si>
  <si>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</si>
  <si>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</si>
  <si>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</si>
  <si>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</si>
  <si>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</si>
  <si>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</si>
  <si>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</si>
  <si>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</si>
  <si>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</si>
  <si>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</si>
  <si>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</si>
  <si>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</si>
  <si>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SGD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</si>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</sst>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rydesharing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0.471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277.3988057103597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1.2882002E7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0.154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-3.769231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-0.729</v>
      </c>
      <c r="C2" s="1">
        <v>-2.916</v>
      </c>
      <c r="D2" s="1">
        <v>-8.748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0.0</v>
      </c>
      <c r="C3" s="1">
        <v>0.729</v>
      </c>
      <c r="D3" s="1">
        <v>4.374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18.954</v>
      </c>
      <c r="C4" s="1">
        <v>20.412</v>
      </c>
      <c r="D4" s="1">
        <v>24.786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19.683</v>
      </c>
      <c r="C5" s="1">
        <v>21.87</v>
      </c>
      <c r="D5" s="1">
        <v>29.16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6.561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48.114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4.374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-2.187</v>
      </c>
      <c r="D10" s="1">
        <v>26.244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-0.729</v>
      </c>
      <c r="C11" s="1">
        <v>-3.645</v>
      </c>
      <c r="D11" s="1">
        <v>3.645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62.694</v>
      </c>
      <c r="C12" s="1">
        <v>38.637</v>
      </c>
      <c r="D12" s="1">
        <v>0.729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0.0</v>
      </c>
      <c r="C13" s="1">
        <v>24.057</v>
      </c>
      <c r="D13" s="1">
        <v>60.507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-8.019</v>
      </c>
      <c r="C14" s="1">
        <v>-2.187</v>
      </c>
      <c r="D14" s="1">
        <v>-0.729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-1.458</v>
      </c>
      <c r="C15" s="1">
        <v>-0.729</v>
      </c>
      <c r="D15" s="1">
        <v>0.0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0.0</v>
      </c>
      <c r="D16" s="1">
        <v>4.374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-21.87</v>
      </c>
      <c r="C17" s="1">
        <v>-33.534</v>
      </c>
      <c r="D17" s="1">
        <v>-34.992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-23.328</v>
      </c>
      <c r="C18" s="1">
        <v>-34.992</v>
      </c>
      <c r="D18" s="1">
        <v>-30.618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36.45</v>
      </c>
      <c r="C19" s="1">
        <v>3.645</v>
      </c>
      <c r="D19" s="1">
        <v>1.458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36.45</v>
      </c>
      <c r="C20" s="1">
        <v>3.645</v>
      </c>
      <c r="D20" s="1">
        <v>1.458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-36.45</v>
      </c>
      <c r="D21" s="1">
        <v>-3.645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-36.45</v>
      </c>
      <c r="D22" s="1">
        <v>-3.645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-1.458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36.45</v>
      </c>
      <c r="C24" s="1">
        <v>2.916</v>
      </c>
      <c r="D24" s="1">
        <v>52.488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3.645</v>
      </c>
      <c r="C25" s="1">
        <v>26.973</v>
      </c>
      <c r="D25" s="1">
        <v>-0.729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-1.458</v>
      </c>
      <c r="D27" s="1">
        <v>26.973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-1.458</v>
      </c>
      <c r="D28" s="1">
        <v>40.824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-70.713</v>
      </c>
      <c r="D29" s="1">
        <v>-0.729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36.45</v>
      </c>
      <c r="C30" s="1">
        <v>2.916</v>
      </c>
      <c r="D30" s="1">
        <v>1.458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56</v>
      </c>
      <c r="B3" s="1">
        <v>1.458</v>
      </c>
      <c r="C3" s="1">
        <v>2.187</v>
      </c>
      <c r="D3" s="1">
        <v>0.729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57</v>
      </c>
      <c r="B4" s="1">
        <v>15.309</v>
      </c>
      <c r="C4" s="1">
        <v>18.954</v>
      </c>
      <c r="D4" s="1">
        <v>14.58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58</v>
      </c>
      <c r="B5" s="1">
        <v>1.458</v>
      </c>
      <c r="C5" s="1">
        <v>2.187</v>
      </c>
      <c r="D5" s="1">
        <v>0.729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59</v>
      </c>
      <c r="B6" s="1">
        <v>0.729</v>
      </c>
      <c r="C6" s="1">
        <v>5.103</v>
      </c>
      <c r="D6" s="1">
        <v>2.187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60</v>
      </c>
      <c r="B7" s="1">
        <v>32.805</v>
      </c>
      <c r="C7" s="1">
        <v>23.328</v>
      </c>
      <c r="D7" s="1">
        <v>24.057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61</v>
      </c>
      <c r="B8" s="1">
        <v>33.534</v>
      </c>
      <c r="C8" s="1">
        <v>28.431</v>
      </c>
      <c r="D8" s="1">
        <v>26.244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62</v>
      </c>
      <c r="B9" s="1">
        <v>0.0</v>
      </c>
      <c r="C9" s="1">
        <v>7.29</v>
      </c>
      <c r="D9" s="1">
        <v>8.748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63</v>
      </c>
      <c r="B10" s="1">
        <v>0.0</v>
      </c>
      <c r="C10" s="1">
        <v>0.0</v>
      </c>
      <c r="D10" s="1">
        <v>1.458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64</v>
      </c>
      <c r="B11" s="1">
        <v>2.187</v>
      </c>
      <c r="C11" s="1">
        <v>2.187</v>
      </c>
      <c r="D11" s="1">
        <v>2.916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65</v>
      </c>
      <c r="B12" s="1">
        <v>5.103</v>
      </c>
      <c r="C12" s="1">
        <v>5.832</v>
      </c>
      <c r="D12" s="1">
        <v>12.393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66</v>
      </c>
      <c r="B13" s="1">
        <v>-2.916</v>
      </c>
      <c r="C13" s="1">
        <v>-3.645</v>
      </c>
      <c r="D13" s="1">
        <v>-8.019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67</v>
      </c>
      <c r="B14" s="1">
        <v>1.458</v>
      </c>
      <c r="C14" s="1">
        <v>1.458</v>
      </c>
      <c r="D14" s="1">
        <v>4.374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68</v>
      </c>
      <c r="B15" s="1">
        <v>25.515</v>
      </c>
      <c r="C15" s="1">
        <v>38.637</v>
      </c>
      <c r="D15" s="1">
        <v>48.843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69</v>
      </c>
      <c r="B16" s="1">
        <v>2.187</v>
      </c>
      <c r="C16" s="1">
        <v>2.916</v>
      </c>
      <c r="D16" s="1">
        <v>3.645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70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71</v>
      </c>
      <c r="B18" s="1">
        <v>1.458</v>
      </c>
      <c r="C18" s="1">
        <v>2.187</v>
      </c>
      <c r="D18" s="1">
        <v>3.645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72</v>
      </c>
      <c r="B19" s="1">
        <v>51.759</v>
      </c>
      <c r="C19" s="1">
        <v>0.729</v>
      </c>
      <c r="D19" s="1">
        <v>0.729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73</v>
      </c>
      <c r="B20" s="1">
        <v>36.45</v>
      </c>
      <c r="C20" s="1">
        <v>0.0</v>
      </c>
      <c r="D20" s="1">
        <v>1.458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74</v>
      </c>
      <c r="B21" s="1">
        <v>1.458</v>
      </c>
      <c r="C21" s="1">
        <v>1.458</v>
      </c>
      <c r="D21" s="1">
        <v>1.458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75</v>
      </c>
      <c r="B22" s="1">
        <v>0.0</v>
      </c>
      <c r="C22" s="1">
        <v>0.0</v>
      </c>
      <c r="D22" s="1">
        <v>2.916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76</v>
      </c>
      <c r="B23" s="1">
        <v>4.374</v>
      </c>
      <c r="C23" s="1">
        <v>4.374</v>
      </c>
      <c r="D23" s="1">
        <v>8.748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77</v>
      </c>
      <c r="B24" s="1">
        <v>0.0</v>
      </c>
      <c r="C24" s="1">
        <v>3.645</v>
      </c>
      <c r="D24" s="1">
        <v>0.0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78</v>
      </c>
      <c r="B25" s="1">
        <v>0.0</v>
      </c>
      <c r="C25" s="1">
        <v>0.0</v>
      </c>
      <c r="D25" s="1">
        <v>2.187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79</v>
      </c>
      <c r="B26" s="1">
        <v>4.374</v>
      </c>
      <c r="C26" s="1">
        <v>8.748</v>
      </c>
      <c r="D26" s="1">
        <v>8.748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80</v>
      </c>
      <c r="B27" s="1">
        <v>0.0</v>
      </c>
      <c r="C27" s="1">
        <v>0.0</v>
      </c>
      <c r="D27" s="1">
        <v>0.0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81</v>
      </c>
      <c r="B28" s="1">
        <v>3.645</v>
      </c>
      <c r="C28" s="1">
        <v>3.645</v>
      </c>
      <c r="D28" s="1">
        <v>13.122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82</v>
      </c>
      <c r="B29" s="1">
        <v>-5.832</v>
      </c>
      <c r="C29" s="1">
        <v>-9.477</v>
      </c>
      <c r="D29" s="1">
        <v>-18.225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83</v>
      </c>
      <c r="B30" s="1">
        <v>0.0</v>
      </c>
      <c r="C30" s="1">
        <v>0.0</v>
      </c>
      <c r="D30" s="1">
        <v>-8.019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84</v>
      </c>
      <c r="B31" s="1">
        <v>-1.458</v>
      </c>
      <c r="C31" s="1">
        <v>-5.103</v>
      </c>
      <c r="D31" s="1">
        <v>-5.103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85</v>
      </c>
      <c r="B32" s="1">
        <v>-1.458</v>
      </c>
      <c r="C32" s="1">
        <v>-3.645</v>
      </c>
      <c r="D32" s="1">
        <v>-5.103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86</v>
      </c>
      <c r="B33" s="1">
        <v>-1.458</v>
      </c>
      <c r="C33" s="1">
        <v>-5.103</v>
      </c>
      <c r="D33" s="1">
        <v>-5.103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87</v>
      </c>
      <c r="B34" s="1">
        <v>2.187</v>
      </c>
      <c r="C34" s="1">
        <v>2.916</v>
      </c>
      <c r="D34" s="1">
        <v>3.645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88</v>
      </c>
      <c r="B36" s="1">
        <v>8.019</v>
      </c>
      <c r="C36" s="1">
        <v>8.019</v>
      </c>
      <c r="D36" s="1">
        <v>13.851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89</v>
      </c>
      <c r="B37" s="1">
        <v>8.019</v>
      </c>
      <c r="C37" s="1">
        <v>8.019</v>
      </c>
      <c r="D37" s="1">
        <v>11.664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90</v>
      </c>
      <c r="B38" s="1" t="s">
        <v>91</v>
      </c>
      <c r="C38" s="1" t="s">
        <v>92</v>
      </c>
      <c r="D38" s="1" t="s">
        <v>93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94</v>
      </c>
      <c r="B39" s="1">
        <v>-2.187</v>
      </c>
      <c r="C39" s="1">
        <v>-5.832</v>
      </c>
      <c r="D39" s="1">
        <v>-5.832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95</v>
      </c>
      <c r="B40" s="1" t="s">
        <v>96</v>
      </c>
      <c r="C40" s="1" t="s">
        <v>97</v>
      </c>
      <c r="D40" s="1" t="s">
        <v>98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99</v>
      </c>
      <c r="B41" s="1">
        <v>1.458</v>
      </c>
      <c r="C41" s="1">
        <v>5.103</v>
      </c>
      <c r="D41" s="1">
        <v>3.645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100</v>
      </c>
      <c r="B42" s="1">
        <v>0.0</v>
      </c>
      <c r="C42" s="1">
        <v>2.916</v>
      </c>
      <c r="D42" s="1">
        <v>2.187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101</v>
      </c>
      <c r="B43" s="1">
        <v>37.179</v>
      </c>
      <c r="C43" s="1">
        <v>1.458</v>
      </c>
      <c r="D43" s="1">
        <v>13.122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102</v>
      </c>
      <c r="B44" s="1">
        <v>-1.458</v>
      </c>
      <c r="C44" s="1">
        <v>-3.645</v>
      </c>
      <c r="D44" s="1">
        <v>-5.103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103</v>
      </c>
      <c r="B45" s="1">
        <v>0.0</v>
      </c>
      <c r="C45" s="1">
        <v>2.187</v>
      </c>
      <c r="D45" s="1">
        <v>2.187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104</v>
      </c>
      <c r="B46" s="1">
        <v>5.103</v>
      </c>
      <c r="C46" s="1">
        <v>5.832</v>
      </c>
      <c r="D46" s="1">
        <v>5.832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105</v>
      </c>
      <c r="B47" s="1">
        <v>0.0</v>
      </c>
      <c r="C47" s="1">
        <v>27.702</v>
      </c>
      <c r="D47" s="1">
        <v>24.786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106</v>
      </c>
      <c r="B2" s="1">
        <v>4.374</v>
      </c>
      <c r="C2" s="1">
        <v>5.832</v>
      </c>
      <c r="D2" s="1">
        <v>5.832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107</v>
      </c>
      <c r="B3" s="1">
        <v>4.374</v>
      </c>
      <c r="C3" s="1">
        <v>5.832</v>
      </c>
      <c r="D3" s="1">
        <v>5.832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108</v>
      </c>
      <c r="B4" s="1">
        <v>3.645</v>
      </c>
      <c r="C4" s="1">
        <v>6.561</v>
      </c>
      <c r="D4" s="1">
        <v>5.832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109</v>
      </c>
      <c r="B5" s="1">
        <v>36.45</v>
      </c>
      <c r="C5" s="1">
        <v>-54.675</v>
      </c>
      <c r="D5" s="1">
        <v>-13.851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110</v>
      </c>
      <c r="B6" s="1">
        <v>24.057</v>
      </c>
      <c r="C6" s="1">
        <v>1.458</v>
      </c>
      <c r="D6" s="1">
        <v>1.458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111</v>
      </c>
      <c r="B7" s="1">
        <v>0.0</v>
      </c>
      <c r="C7" s="1">
        <v>0.0</v>
      </c>
      <c r="D7" s="1">
        <v>4.374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112</v>
      </c>
      <c r="B8" s="1">
        <v>19.683</v>
      </c>
      <c r="C8" s="1">
        <v>21.87</v>
      </c>
      <c r="D8" s="1">
        <v>29.16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113</v>
      </c>
      <c r="B9" s="1">
        <v>0.729</v>
      </c>
      <c r="C9" s="1">
        <v>0.729</v>
      </c>
      <c r="D9" s="1">
        <v>0.729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114</v>
      </c>
      <c r="B10" s="1">
        <v>1.458</v>
      </c>
      <c r="C10" s="1">
        <v>2.916</v>
      </c>
      <c r="D10" s="1">
        <v>8.019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115</v>
      </c>
      <c r="B11" s="1">
        <v>-0.729</v>
      </c>
      <c r="C11" s="1">
        <v>-3.645</v>
      </c>
      <c r="D11" s="1">
        <v>-8.019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116</v>
      </c>
      <c r="B12" s="1">
        <v>-8.019</v>
      </c>
      <c r="C12" s="1">
        <v>-13.851</v>
      </c>
      <c r="D12" s="1">
        <v>-32.076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117</v>
      </c>
      <c r="B13" s="1">
        <v>-8.019</v>
      </c>
      <c r="C13" s="1">
        <v>-13.851</v>
      </c>
      <c r="D13" s="1">
        <v>-32.076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118</v>
      </c>
      <c r="B14" s="1">
        <v>32.076</v>
      </c>
      <c r="C14" s="1">
        <v>20.412</v>
      </c>
      <c r="D14" s="1">
        <v>5.832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119</v>
      </c>
      <c r="B15" s="1">
        <v>-0.729</v>
      </c>
      <c r="C15" s="1">
        <v>-2.916</v>
      </c>
      <c r="D15" s="1">
        <v>-8.748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120</v>
      </c>
      <c r="B16" s="1">
        <v>0.0</v>
      </c>
      <c r="C16" s="1">
        <v>0.0</v>
      </c>
      <c r="D16" s="1">
        <v>-48.114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121</v>
      </c>
      <c r="B17" s="1">
        <v>-0.729</v>
      </c>
      <c r="C17" s="1">
        <v>-2.916</v>
      </c>
      <c r="D17" s="1">
        <v>-8.748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122</v>
      </c>
      <c r="B18" s="1">
        <v>-0.729</v>
      </c>
      <c r="C18" s="1">
        <v>-2.916</v>
      </c>
      <c r="D18" s="1">
        <v>-8.748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123</v>
      </c>
      <c r="B19" s="1">
        <v>-0.729</v>
      </c>
      <c r="C19" s="1">
        <v>-2.916</v>
      </c>
      <c r="D19" s="1">
        <v>-8.748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85</v>
      </c>
      <c r="B20" s="1">
        <v>0.0</v>
      </c>
      <c r="C20" s="1">
        <v>2.187</v>
      </c>
      <c r="D20" s="1">
        <v>2.916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124</v>
      </c>
      <c r="B21" s="1">
        <v>-0.729</v>
      </c>
      <c r="C21" s="1">
        <v>-2.916</v>
      </c>
      <c r="D21" s="1">
        <v>-8.748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125</v>
      </c>
      <c r="B22" s="1">
        <v>-0.729</v>
      </c>
      <c r="C22" s="1">
        <v>-2.916</v>
      </c>
      <c r="D22" s="1">
        <v>-8.748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126</v>
      </c>
      <c r="B23" s="1">
        <v>-0.729</v>
      </c>
      <c r="C23" s="1">
        <v>-2.916</v>
      </c>
      <c r="D23" s="1">
        <v>-8.748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127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128</v>
      </c>
      <c r="B25" s="1" t="s">
        <v>129</v>
      </c>
      <c r="C25" s="1" t="s">
        <v>130</v>
      </c>
      <c r="D25" s="1" t="s">
        <v>131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132</v>
      </c>
      <c r="B26" s="1" t="s">
        <v>129</v>
      </c>
      <c r="C26" s="1" t="s">
        <v>130</v>
      </c>
      <c r="D26" s="1" t="s">
        <v>131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133</v>
      </c>
      <c r="B27" s="1">
        <v>11.0</v>
      </c>
      <c r="C27" s="1">
        <v>11.0</v>
      </c>
      <c r="D27" s="1">
        <v>13.0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134</v>
      </c>
      <c r="B28" s="1" t="s">
        <v>129</v>
      </c>
      <c r="C28" s="1" t="s">
        <v>130</v>
      </c>
      <c r="D28" s="1" t="s">
        <v>131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135</v>
      </c>
      <c r="B29" s="1" t="s">
        <v>129</v>
      </c>
      <c r="C29" s="1" t="s">
        <v>130</v>
      </c>
      <c r="D29" s="1" t="s">
        <v>131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136</v>
      </c>
      <c r="B30" s="1">
        <v>11.0</v>
      </c>
      <c r="C30" s="1">
        <v>11.0</v>
      </c>
      <c r="D30" s="1">
        <v>13.0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137</v>
      </c>
      <c r="B31" s="1" t="s">
        <v>138</v>
      </c>
      <c r="C31" s="1" t="s">
        <v>96</v>
      </c>
      <c r="D31" s="1" t="s">
        <v>139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140</v>
      </c>
      <c r="B32" s="1" t="s">
        <v>138</v>
      </c>
      <c r="C32" s="1" t="s">
        <v>96</v>
      </c>
      <c r="D32" s="1" t="s">
        <v>139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50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141</v>
      </c>
      <c r="B34" s="1">
        <v>-0.729</v>
      </c>
      <c r="C34" s="1">
        <v>-2.916</v>
      </c>
      <c r="D34" s="1">
        <v>-8.019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142</v>
      </c>
      <c r="B35" s="1">
        <v>-0.729</v>
      </c>
      <c r="C35" s="1">
        <v>-2.916</v>
      </c>
      <c r="D35" s="1">
        <v>-8.019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143</v>
      </c>
      <c r="B36" s="1">
        <v>-0.729</v>
      </c>
      <c r="C36" s="1">
        <v>-3.645</v>
      </c>
      <c r="D36" s="1">
        <v>-8.019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144</v>
      </c>
      <c r="B37" s="1">
        <v>-0.729</v>
      </c>
      <c r="C37" s="1">
        <v>-2.916</v>
      </c>
      <c r="D37" s="1">
        <v>-8.019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145</v>
      </c>
      <c r="B38" s="1">
        <v>-55.404</v>
      </c>
      <c r="C38" s="1">
        <v>-2.187</v>
      </c>
      <c r="D38" s="1">
        <v>-5.103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146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147</v>
      </c>
      <c r="B40" s="1">
        <v>18.954</v>
      </c>
      <c r="C40" s="1">
        <v>0.729</v>
      </c>
      <c r="D40" s="1">
        <v>1.458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148</v>
      </c>
      <c r="B41" s="1">
        <v>18.954</v>
      </c>
      <c r="C41" s="1">
        <v>0.729</v>
      </c>
      <c r="D41" s="1">
        <v>1.458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149</v>
      </c>
      <c r="B42" s="1">
        <v>4.374</v>
      </c>
      <c r="C42" s="1">
        <v>22.599</v>
      </c>
      <c r="D42" s="1">
        <v>1.458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150</v>
      </c>
      <c r="B43" s="1">
        <v>0.0</v>
      </c>
      <c r="C43" s="1">
        <v>6.561</v>
      </c>
      <c r="D43" s="1">
        <v>0.729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151</v>
      </c>
      <c r="B44" s="1">
        <v>0.0</v>
      </c>
      <c r="C44" s="1">
        <v>15.309</v>
      </c>
      <c r="D44" s="1">
        <v>0.0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152</v>
      </c>
      <c r="B45" s="1">
        <v>0.0</v>
      </c>
      <c r="C45" s="1">
        <v>0.0</v>
      </c>
      <c r="D45" s="1">
        <v>4.374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153</v>
      </c>
      <c r="B46" s="1">
        <v>0.0</v>
      </c>
      <c r="C46" s="1">
        <v>0.0</v>
      </c>
      <c r="D46" s="1">
        <v>4.374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155</v>
      </c>
      <c r="B3" s="1">
        <v>0.0</v>
      </c>
      <c r="C3" s="1" t="s">
        <v>156</v>
      </c>
      <c r="D3" s="1" t="s">
        <v>157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158</v>
      </c>
      <c r="B4" s="1">
        <v>0.0</v>
      </c>
      <c r="C4" s="1">
        <v>0.0</v>
      </c>
      <c r="D4" s="1" t="s">
        <v>159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160</v>
      </c>
      <c r="B5" s="1">
        <v>0.0</v>
      </c>
      <c r="C5" s="1" t="s">
        <v>161</v>
      </c>
      <c r="D5" s="1" t="s">
        <v>162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163</v>
      </c>
      <c r="B6" s="1">
        <v>0.0</v>
      </c>
      <c r="C6" s="1" t="s">
        <v>164</v>
      </c>
      <c r="D6" s="1" t="s">
        <v>165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167</v>
      </c>
      <c r="B8" s="1" t="s">
        <v>168</v>
      </c>
      <c r="C8" s="1" t="s">
        <v>169</v>
      </c>
      <c r="D8" s="1" t="s">
        <v>170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171</v>
      </c>
      <c r="B9" s="1" t="s">
        <v>172</v>
      </c>
      <c r="C9" s="1" t="s">
        <v>173</v>
      </c>
      <c r="D9" s="1" t="s">
        <v>174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175</v>
      </c>
      <c r="B10" s="1" t="s">
        <v>176</v>
      </c>
      <c r="C10" s="1" t="s">
        <v>177</v>
      </c>
      <c r="D10" s="1" t="s">
        <v>178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179</v>
      </c>
      <c r="B11" s="1" t="s">
        <v>180</v>
      </c>
      <c r="C11" s="1" t="s">
        <v>181</v>
      </c>
      <c r="D11" s="1" t="s">
        <v>182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183</v>
      </c>
      <c r="B12" s="1" t="s">
        <v>184</v>
      </c>
      <c r="C12" s="1" t="s">
        <v>185</v>
      </c>
      <c r="D12" s="1" t="s">
        <v>186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187</v>
      </c>
      <c r="B13" s="1" t="s">
        <v>188</v>
      </c>
      <c r="C13" s="1" t="s">
        <v>189</v>
      </c>
      <c r="D13" s="1" t="s">
        <v>190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191</v>
      </c>
      <c r="B14" s="1" t="s">
        <v>192</v>
      </c>
      <c r="C14" s="1" t="s">
        <v>193</v>
      </c>
      <c r="D14" s="1">
        <v>-107.892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194</v>
      </c>
      <c r="B15" s="1" t="s">
        <v>192</v>
      </c>
      <c r="C15" s="1" t="s">
        <v>193</v>
      </c>
      <c r="D15" s="1">
        <v>-107.892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195</v>
      </c>
      <c r="B16" s="1" t="s">
        <v>196</v>
      </c>
      <c r="C16" s="1" t="s">
        <v>197</v>
      </c>
      <c r="D16" s="1" t="s">
        <v>198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199</v>
      </c>
      <c r="B17" s="1">
        <v>0.0</v>
      </c>
      <c r="C17" s="1" t="s">
        <v>200</v>
      </c>
      <c r="D17" s="1" t="s">
        <v>201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202</v>
      </c>
      <c r="B18" s="1">
        <v>0.0</v>
      </c>
      <c r="C18" s="1" t="s">
        <v>203</v>
      </c>
      <c r="D18" s="1" t="s">
        <v>204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205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205</v>
      </c>
      <c r="B20" s="1">
        <v>0.0</v>
      </c>
      <c r="C20" s="1" t="s">
        <v>206</v>
      </c>
      <c r="D20" s="1" t="s">
        <v>207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208</v>
      </c>
      <c r="B21" s="1">
        <v>0.0</v>
      </c>
      <c r="C21" s="1" t="s">
        <v>209</v>
      </c>
      <c r="D21" s="1" t="s">
        <v>210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211</v>
      </c>
      <c r="B22" s="1">
        <v>0.0</v>
      </c>
      <c r="C22" s="1" t="s">
        <v>212</v>
      </c>
      <c r="D22" s="1" t="s">
        <v>213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214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215</v>
      </c>
      <c r="B24" s="1" t="s">
        <v>216</v>
      </c>
      <c r="C24" s="1" t="s">
        <v>217</v>
      </c>
      <c r="D24" s="1" t="s">
        <v>218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219</v>
      </c>
      <c r="B25" s="1" t="s">
        <v>216</v>
      </c>
      <c r="C25" s="1" t="s">
        <v>220</v>
      </c>
      <c r="D25" s="1" t="s">
        <v>221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222</v>
      </c>
      <c r="B26" s="1" t="s">
        <v>223</v>
      </c>
      <c r="C26" s="1" t="s">
        <v>224</v>
      </c>
      <c r="D26" s="1" t="s">
        <v>225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226</v>
      </c>
      <c r="B27" s="1">
        <v>0.0</v>
      </c>
      <c r="C27" s="1" t="s">
        <v>227</v>
      </c>
      <c r="D27" s="1" t="s">
        <v>228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229</v>
      </c>
      <c r="B28" s="1">
        <v>0.0</v>
      </c>
      <c r="C28" s="1" t="s">
        <v>230</v>
      </c>
      <c r="D28" s="1" t="s">
        <v>231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232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233</v>
      </c>
      <c r="B30" s="1" t="s">
        <v>234</v>
      </c>
      <c r="C30" s="1" t="s">
        <v>235</v>
      </c>
      <c r="D30" s="1" t="s">
        <v>236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237</v>
      </c>
      <c r="B31" s="1">
        <v>0.0</v>
      </c>
      <c r="C31" s="1">
        <v>0.0</v>
      </c>
      <c r="D31" s="1" t="s">
        <v>238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239</v>
      </c>
      <c r="B32" s="1">
        <v>0.0</v>
      </c>
      <c r="C32" s="1" t="s">
        <v>240</v>
      </c>
      <c r="D32" s="1">
        <v>0.0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241</v>
      </c>
      <c r="B33" s="1">
        <v>0.0</v>
      </c>
      <c r="C33" s="1">
        <v>0.0</v>
      </c>
      <c r="D33" s="1">
        <v>0.0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242</v>
      </c>
      <c r="B34" s="1" t="s">
        <v>243</v>
      </c>
      <c r="C34" s="1" t="s">
        <v>244</v>
      </c>
      <c r="D34" s="1" t="s">
        <v>245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246</v>
      </c>
      <c r="B35" s="1" t="s">
        <v>247</v>
      </c>
      <c r="C35" s="1" t="s">
        <v>248</v>
      </c>
      <c r="D35" s="1" t="s">
        <v>249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250</v>
      </c>
      <c r="B36" s="1" t="s">
        <v>251</v>
      </c>
      <c r="C36" s="1" t="s">
        <v>252</v>
      </c>
      <c r="D36" s="1" t="s">
        <v>253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254</v>
      </c>
      <c r="B37" s="1" t="s">
        <v>255</v>
      </c>
      <c r="C37" s="1" t="s">
        <v>256</v>
      </c>
      <c r="D37" s="1" t="s">
        <v>257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258</v>
      </c>
      <c r="B38" s="1" t="s">
        <v>259</v>
      </c>
      <c r="C38" s="1" t="s">
        <v>260</v>
      </c>
      <c r="D38" s="1" t="s">
        <v>93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261</v>
      </c>
      <c r="B39" s="1">
        <v>0.0</v>
      </c>
      <c r="C39" s="1" t="s">
        <v>262</v>
      </c>
      <c r="D39" s="1" t="s">
        <v>263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264</v>
      </c>
      <c r="B40" s="1" t="s">
        <v>265</v>
      </c>
      <c r="C40" s="1" t="s">
        <v>266</v>
      </c>
      <c r="D40" s="1" t="s">
        <v>93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267</v>
      </c>
      <c r="B41" s="1">
        <v>0.0</v>
      </c>
      <c r="C41" s="1" t="s">
        <v>262</v>
      </c>
      <c r="D41" s="1" t="s">
        <v>263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268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269</v>
      </c>
      <c r="B43" s="1">
        <v>0.0</v>
      </c>
      <c r="C43" s="1" t="s">
        <v>270</v>
      </c>
      <c r="D43" s="1" t="s">
        <v>271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272</v>
      </c>
      <c r="B44" s="1">
        <v>0.0</v>
      </c>
      <c r="C44" s="1" t="s">
        <v>273</v>
      </c>
      <c r="D44" s="1" t="s">
        <v>274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275</v>
      </c>
      <c r="B45" s="1">
        <v>0.0</v>
      </c>
      <c r="C45" s="1" t="s">
        <v>276</v>
      </c>
      <c r="D45" s="1" t="s">
        <v>277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278</v>
      </c>
      <c r="B46" s="1">
        <v>0.0</v>
      </c>
      <c r="C46" s="1" t="s">
        <v>279</v>
      </c>
      <c r="D46" s="1" t="s">
        <v>280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281</v>
      </c>
      <c r="B47" s="1">
        <v>0.0</v>
      </c>
      <c r="C47" s="1" t="s">
        <v>282</v>
      </c>
      <c r="D47" s="1" t="s">
        <v>283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284</v>
      </c>
      <c r="B48" s="1">
        <v>0.0</v>
      </c>
      <c r="C48" s="1">
        <v>218.7</v>
      </c>
      <c r="D48" s="1" t="s">
        <v>285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286</v>
      </c>
      <c r="B49" s="1">
        <v>0.0</v>
      </c>
      <c r="C49" s="1" t="s">
        <v>287</v>
      </c>
      <c r="D49" s="1" t="s">
        <v>288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289</v>
      </c>
      <c r="B50" s="1">
        <v>0.0</v>
      </c>
      <c r="C50" s="1" t="s">
        <v>290</v>
      </c>
      <c r="D50" s="1" t="s">
        <v>291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292</v>
      </c>
      <c r="B51" s="1">
        <v>0.0</v>
      </c>
      <c r="C51" s="1" t="s">
        <v>287</v>
      </c>
      <c r="D51" s="1" t="s">
        <v>293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294</v>
      </c>
      <c r="B52" s="1">
        <v>0.0</v>
      </c>
      <c r="C52" s="1" t="s">
        <v>295</v>
      </c>
      <c r="D52" s="1" t="s">
        <v>296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297</v>
      </c>
      <c r="B53" s="1">
        <v>0.0</v>
      </c>
      <c r="C53" s="1" t="s">
        <v>298</v>
      </c>
      <c r="D53" s="1" t="s">
        <v>299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300</v>
      </c>
      <c r="B54" s="1">
        <v>0.0</v>
      </c>
      <c r="C54" s="1" t="s">
        <v>301</v>
      </c>
      <c r="D54" s="1" t="s">
        <v>302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303</v>
      </c>
      <c r="B55" s="1">
        <v>0.0</v>
      </c>
      <c r="C55" s="1" t="s">
        <v>304</v>
      </c>
      <c r="D55" s="1" t="s">
        <v>305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306</v>
      </c>
      <c r="B56" s="1">
        <v>0.0</v>
      </c>
      <c r="C56" s="1" t="s">
        <v>307</v>
      </c>
      <c r="D56" s="1" t="s">
        <v>308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309</v>
      </c>
      <c r="B57" s="1">
        <v>0.0</v>
      </c>
      <c r="C57" s="1">
        <v>0.0</v>
      </c>
      <c r="D57" s="1" t="s">
        <v>310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311</v>
      </c>
      <c r="B58" s="1">
        <v>0.0</v>
      </c>
      <c r="C58" s="1" t="s">
        <v>312</v>
      </c>
      <c r="D58" s="1">
        <v>-58.32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313</v>
      </c>
      <c r="B59" s="1">
        <v>0.0</v>
      </c>
      <c r="C59" s="1">
        <v>0.0</v>
      </c>
      <c r="D59" s="1" t="s">
        <v>314</v>
      </c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315</v>
      </c>
      <c r="B60" s="1">
        <v>0.0</v>
      </c>
      <c r="C60" s="1">
        <v>0.0</v>
      </c>
      <c r="D60" s="1" t="s">
        <v>316</v>
      </c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317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318</v>
      </c>
      <c r="B62" s="1">
        <v>0.0</v>
      </c>
      <c r="C62" s="1">
        <v>0.0</v>
      </c>
      <c r="D62" s="1" t="s">
        <v>319</v>
      </c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320</v>
      </c>
      <c r="B63" s="1">
        <v>0.0</v>
      </c>
      <c r="C63" s="1">
        <v>0.0</v>
      </c>
      <c r="D63" s="1" t="s">
        <v>321</v>
      </c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322</v>
      </c>
      <c r="B64" s="1">
        <v>0.0</v>
      </c>
      <c r="C64" s="1">
        <v>0.0</v>
      </c>
      <c r="D64" s="1" t="s">
        <v>323</v>
      </c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324</v>
      </c>
      <c r="B65" s="1">
        <v>0.0</v>
      </c>
      <c r="C65" s="1">
        <v>0.0</v>
      </c>
      <c r="D65" s="1" t="s">
        <v>325</v>
      </c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326</v>
      </c>
      <c r="B66" s="1">
        <v>0.0</v>
      </c>
      <c r="C66" s="1">
        <v>0.0</v>
      </c>
      <c r="D66" s="1" t="s">
        <v>327</v>
      </c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328</v>
      </c>
      <c r="B67" s="1">
        <v>0.0</v>
      </c>
      <c r="C67" s="1">
        <v>0.0</v>
      </c>
      <c r="D67" s="1" t="s">
        <v>329</v>
      </c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330</v>
      </c>
      <c r="B68" s="1">
        <v>0.0</v>
      </c>
      <c r="C68" s="1">
        <v>0.0</v>
      </c>
      <c r="D68" s="1" t="s">
        <v>331</v>
      </c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332</v>
      </c>
      <c r="B69" s="1">
        <v>0.0</v>
      </c>
      <c r="C69" s="1">
        <v>0.0</v>
      </c>
      <c r="D69" s="1" t="s">
        <v>333</v>
      </c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334</v>
      </c>
      <c r="B70" s="1">
        <v>0.0</v>
      </c>
      <c r="C70" s="1">
        <v>0.0</v>
      </c>
      <c r="D70" s="1" t="s">
        <v>335</v>
      </c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336</v>
      </c>
      <c r="B71" s="1">
        <v>0.0</v>
      </c>
      <c r="C71" s="1">
        <v>0.0</v>
      </c>
      <c r="D71" s="1" t="s">
        <v>337</v>
      </c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338</v>
      </c>
      <c r="B72" s="1">
        <v>0.0</v>
      </c>
      <c r="C72" s="1">
        <v>0.0</v>
      </c>
      <c r="D72" s="1" t="s">
        <v>339</v>
      </c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340</v>
      </c>
      <c r="B73" s="1">
        <v>0.0</v>
      </c>
      <c r="C73" s="1">
        <v>0.0</v>
      </c>
      <c r="D73" s="1" t="s">
        <v>341</v>
      </c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342</v>
      </c>
      <c r="B74" s="1">
        <v>0.0</v>
      </c>
      <c r="C74" s="1">
        <v>0.0</v>
      </c>
      <c r="D74" s="1" t="s">
        <v>343</v>
      </c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344</v>
      </c>
      <c r="B75" s="1">
        <v>0.0</v>
      </c>
      <c r="C75" s="1">
        <v>0.0</v>
      </c>
      <c r="D75" s="1" t="s">
        <v>345</v>
      </c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346</v>
      </c>
      <c r="B76" s="1">
        <v>0.0</v>
      </c>
      <c r="C76" s="1">
        <v>0.0</v>
      </c>
      <c r="D76" s="1" t="s">
        <v>347</v>
      </c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348</v>
      </c>
      <c r="B77" s="1">
        <v>0.0</v>
      </c>
      <c r="C77" s="1">
        <v>0.0</v>
      </c>
      <c r="D77" s="1" t="s">
        <v>349</v>
      </c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 t="s">
        <v>350</v>
      </c>
      <c r="C1" s="1" t="s">
        <v>351</v>
      </c>
      <c r="D1" s="1" t="s">
        <v>352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353</v>
      </c>
      <c r="B2" s="1" t="s">
        <v>354</v>
      </c>
      <c r="C2" s="1" t="s">
        <v>354</v>
      </c>
      <c r="D2" s="1" t="s">
        <v>355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356</v>
      </c>
      <c r="B3" s="1" t="s">
        <v>355</v>
      </c>
      <c r="C3" s="1" t="s">
        <v>357</v>
      </c>
      <c r="D3" s="1" t="s">
        <v>355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358</v>
      </c>
      <c r="B4" s="1" t="s">
        <v>354</v>
      </c>
      <c r="C4" s="1" t="s">
        <v>354</v>
      </c>
      <c r="D4" s="1" t="s">
        <v>354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356</v>
      </c>
      <c r="B5" s="1" t="s">
        <v>355</v>
      </c>
      <c r="C5" s="1" t="s">
        <v>357</v>
      </c>
      <c r="D5" s="1" t="s">
        <v>357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359</v>
      </c>
      <c r="B6" s="1" t="s">
        <v>360</v>
      </c>
      <c r="C6" s="1" t="s">
        <v>361</v>
      </c>
      <c r="D6" s="1" t="s">
        <v>362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363</v>
      </c>
      <c r="B7" s="1" t="s">
        <v>355</v>
      </c>
      <c r="C7" s="1" t="s">
        <v>355</v>
      </c>
      <c r="D7" s="1" t="s">
        <v>355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364</v>
      </c>
      <c r="B8" s="1" t="s">
        <v>365</v>
      </c>
      <c r="C8" s="1" t="s">
        <v>365</v>
      </c>
      <c r="D8" s="1" t="s">
        <v>366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367</v>
      </c>
      <c r="B9" s="1" t="s">
        <v>368</v>
      </c>
      <c r="C9" s="1" t="s">
        <v>369</v>
      </c>
      <c r="D9" s="1" t="s">
        <v>370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371</v>
      </c>
      <c r="B10" s="1" t="s">
        <v>368</v>
      </c>
      <c r="C10" s="1" t="s">
        <v>369</v>
      </c>
      <c r="D10" s="1" t="s">
        <v>370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372</v>
      </c>
      <c r="B11" s="1" t="s">
        <v>373</v>
      </c>
      <c r="C11" s="1" t="s">
        <v>374</v>
      </c>
      <c r="D11" s="1" t="s">
        <v>375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376</v>
      </c>
      <c r="B12" s="1" t="s">
        <v>377</v>
      </c>
      <c r="C12" s="1" t="s">
        <v>378</v>
      </c>
      <c r="D12" s="1" t="s">
        <v>379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380</v>
      </c>
      <c r="B13" s="1" t="s">
        <v>355</v>
      </c>
      <c r="C13" s="1" t="s">
        <v>355</v>
      </c>
      <c r="D13" s="1" t="s">
        <v>355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381</v>
      </c>
      <c r="B14" s="1" t="s">
        <v>355</v>
      </c>
      <c r="C14" s="1" t="s">
        <v>355</v>
      </c>
      <c r="D14" s="1" t="s">
        <v>355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382</v>
      </c>
      <c r="B15" s="1" t="s">
        <v>355</v>
      </c>
      <c r="C15" s="1" t="s">
        <v>355</v>
      </c>
      <c r="D15" s="1" t="s">
        <v>355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383</v>
      </c>
      <c r="B16" s="1" t="s">
        <v>355</v>
      </c>
      <c r="C16" s="1" t="s">
        <v>355</v>
      </c>
      <c r="D16" s="1" t="s">
        <v>355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384</v>
      </c>
      <c r="B17" s="1" t="s">
        <v>385</v>
      </c>
      <c r="C17" s="1" t="s">
        <v>386</v>
      </c>
      <c r="D17" s="1" t="s">
        <v>387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388</v>
      </c>
      <c r="B18" s="1" t="s">
        <v>355</v>
      </c>
      <c r="C18" s="1" t="s">
        <v>355</v>
      </c>
      <c r="D18" s="1" t="s">
        <v>355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389</v>
      </c>
      <c r="B19" s="1" t="s">
        <v>390</v>
      </c>
      <c r="C19" s="1" t="s">
        <v>391</v>
      </c>
      <c r="D19" s="1" t="s">
        <v>392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393</v>
      </c>
      <c r="B20" s="1" t="s">
        <v>394</v>
      </c>
      <c r="C20" s="1" t="s">
        <v>395</v>
      </c>
      <c r="D20" s="1" t="s">
        <v>396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397</v>
      </c>
      <c r="B21" s="1" t="s">
        <v>398</v>
      </c>
      <c r="C21" s="1" t="s">
        <v>399</v>
      </c>
      <c r="D21" s="1" t="s">
        <v>400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401</v>
      </c>
      <c r="B22" s="1" t="s">
        <v>402</v>
      </c>
      <c r="C22" s="1" t="s">
        <v>399</v>
      </c>
      <c r="D22" s="1" t="s">
        <v>400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100</v>
      </c>
      <c r="B23" s="1" t="s">
        <v>355</v>
      </c>
      <c r="C23" s="1" t="s">
        <v>355</v>
      </c>
      <c r="D23" s="1" t="s">
        <v>355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403</v>
      </c>
      <c r="B24" s="1" t="s">
        <v>404</v>
      </c>
      <c r="C24" s="1" t="s">
        <v>404</v>
      </c>
      <c r="D24" s="1" t="s">
        <v>404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405</v>
      </c>
      <c r="B25" s="1" t="s">
        <v>406</v>
      </c>
      <c r="C25" s="1" t="s">
        <v>406</v>
      </c>
      <c r="D25" s="1" t="s">
        <v>355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407</v>
      </c>
      <c r="B26" s="1" t="s">
        <v>355</v>
      </c>
      <c r="C26" s="1" t="s">
        <v>355</v>
      </c>
      <c r="D26" s="1" t="s">
        <v>355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408</v>
      </c>
      <c r="B2" s="1" t="s">
        <v>409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410</v>
      </c>
      <c r="B3" s="1" t="s">
        <v>411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412</v>
      </c>
      <c r="B4" s="1" t="s">
        <v>11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413</v>
      </c>
      <c r="B5" s="1" t="s">
        <v>414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415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416</v>
      </c>
      <c r="B7" s="1" t="s">
        <v>417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418</v>
      </c>
      <c r="B8" s="4" t="s">
        <v>419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420</v>
      </c>
      <c r="B9" s="1" t="s">
        <v>421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422</v>
      </c>
      <c r="B10" s="1" t="s">
        <v>423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424</v>
      </c>
      <c r="B11" s="1" t="s">
        <v>421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425</v>
      </c>
      <c r="B12" s="1" t="s">
        <v>426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427</v>
      </c>
      <c r="B13" s="1" t="s">
        <v>428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429</v>
      </c>
      <c r="B14" s="1" t="s">
        <v>426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430</v>
      </c>
      <c r="B15" s="1" t="s">
        <v>431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432</v>
      </c>
      <c r="B16" s="1">
        <v>34.0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433</v>
      </c>
      <c r="B17" s="1" t="s">
        <v>434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435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436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437</v>
      </c>
      <c r="B20" s="1">
        <v>0.5048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438</v>
      </c>
      <c r="B21" s="1">
        <v>0.471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439</v>
      </c>
      <c r="B22" s="1">
        <v>0.44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440</v>
      </c>
      <c r="B23" s="1">
        <v>0.4941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441</v>
      </c>
      <c r="B24" s="1">
        <v>0.5048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442</v>
      </c>
      <c r="B25" s="1">
        <v>0.471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443</v>
      </c>
      <c r="B26" s="1">
        <v>0.44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444</v>
      </c>
      <c r="B27" s="1">
        <v>0.4941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445</v>
      </c>
      <c r="B28" s="1">
        <v>161470.0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446</v>
      </c>
      <c r="B29" s="1">
        <v>161470.0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447</v>
      </c>
      <c r="B30" s="1">
        <v>894945.0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448</v>
      </c>
      <c r="B31" s="1">
        <v>1310020.0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449</v>
      </c>
      <c r="B32" s="1">
        <v>1310020.0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450</v>
      </c>
      <c r="B33" s="1">
        <v>0.46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451</v>
      </c>
      <c r="B34" s="1">
        <v>0.49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452</v>
      </c>
      <c r="B35" s="1">
        <v>900.0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453</v>
      </c>
      <c r="B36" s="1">
        <v>1100.0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454</v>
      </c>
      <c r="B37" s="1">
        <v>1.2882002E7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455</v>
      </c>
      <c r="B38" s="1">
        <v>0.281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456</v>
      </c>
      <c r="B39" s="1">
        <v>22.49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457</v>
      </c>
      <c r="B40" s="1">
        <v>1.649213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458</v>
      </c>
      <c r="B41" s="1">
        <v>0.44316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459</v>
      </c>
      <c r="B42" s="1">
        <v>4.200215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460</v>
      </c>
      <c r="B43" s="1" t="s">
        <v>461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462</v>
      </c>
      <c r="B44" s="1">
        <v>6981313.0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463</v>
      </c>
      <c r="B45" s="1">
        <v>-3.769231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464</v>
      </c>
      <c r="B46" s="1">
        <v>-2.86621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465</v>
      </c>
      <c r="B47" s="1">
        <v>1.1796395E7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466</v>
      </c>
      <c r="B48" s="1">
        <v>2.27474E7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467</v>
      </c>
      <c r="B49" s="1">
        <v>1047463.0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468</v>
      </c>
      <c r="B50" s="1">
        <v>108104.0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469</v>
      </c>
      <c r="B51" s="1">
        <v>1.7328384E9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470</v>
      </c>
      <c r="B52" s="1">
        <v>1.7356032E9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471</v>
      </c>
      <c r="B53" s="1">
        <v>0.0398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472</v>
      </c>
      <c r="B54" s="1">
        <v>0.34508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473</v>
      </c>
      <c r="B55" s="1">
        <v>0.01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474</v>
      </c>
      <c r="B56" s="1">
        <v>0.63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475</v>
      </c>
      <c r="B57" s="1">
        <v>0.0652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476</v>
      </c>
      <c r="B58" s="1">
        <v>2.62898E7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477</v>
      </c>
      <c r="B59" s="1">
        <v>0.154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478</v>
      </c>
      <c r="B60" s="1">
        <v>3.1818182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479</v>
      </c>
      <c r="B61" s="1">
        <v>1.7039808E9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480</v>
      </c>
      <c r="B62" s="1">
        <v>1.7356032E9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481</v>
      </c>
      <c r="B63" s="1">
        <v>1.7197056E9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482</v>
      </c>
      <c r="B64" s="1">
        <v>-2.2388E7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483</v>
      </c>
      <c r="B65" s="1">
        <v>-0.93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484</v>
      </c>
      <c r="B66" s="1">
        <v>0.894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485</v>
      </c>
      <c r="B67" s="1">
        <v>-0.324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486</v>
      </c>
      <c r="B68" s="1">
        <v>-0.8775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487</v>
      </c>
      <c r="B69" s="1">
        <v>0.22455823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488</v>
      </c>
      <c r="B70" s="1" t="s">
        <v>489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490</v>
      </c>
      <c r="B71" s="1" t="s">
        <v>491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492</v>
      </c>
      <c r="B72" s="1" t="s">
        <v>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493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494</v>
      </c>
      <c r="B74" s="1" t="s">
        <v>495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496</v>
      </c>
      <c r="B75" s="1">
        <v>1.7097354E9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497</v>
      </c>
      <c r="B76" s="1" t="s">
        <v>498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499</v>
      </c>
      <c r="B77" s="1" t="s">
        <v>500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501</v>
      </c>
      <c r="B78" s="1" t="s">
        <v>502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503</v>
      </c>
      <c r="B79" s="1" t="s">
        <v>504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505</v>
      </c>
      <c r="B80" s="1">
        <v>-1.8E7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506</v>
      </c>
      <c r="B81" s="1">
        <v>0.49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507</v>
      </c>
      <c r="B82" s="1">
        <v>1.9309248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508</v>
      </c>
      <c r="B83" s="1">
        <v>1.9309248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509</v>
      </c>
      <c r="B84" s="1">
        <v>1.9309248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510</v>
      </c>
      <c r="B85" s="1">
        <v>1.9309248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511</v>
      </c>
      <c r="B86" s="1" t="s">
        <v>512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513</v>
      </c>
      <c r="B87" s="1">
        <v>1.0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514</v>
      </c>
      <c r="B88" s="1">
        <v>3185000.0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515</v>
      </c>
      <c r="B89" s="1">
        <v>0.153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516</v>
      </c>
      <c r="B90" s="1">
        <v>-2.1558E7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517</v>
      </c>
      <c r="B91" s="1">
        <v>25000.0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518</v>
      </c>
      <c r="B92" s="1">
        <v>0.744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519</v>
      </c>
      <c r="B93" s="1">
        <v>1.492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520</v>
      </c>
      <c r="B94" s="1">
        <v>7811000.0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521</v>
      </c>
      <c r="B95" s="1">
        <v>0.801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522</v>
      </c>
      <c r="B96" s="1">
        <v>0.506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523</v>
      </c>
      <c r="B97" s="1">
        <v>-2.29936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524</v>
      </c>
      <c r="B98" s="1">
        <v>501000.0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525</v>
      </c>
      <c r="B99" s="1">
        <v>-861375.0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526</v>
      </c>
      <c r="B100" s="1">
        <v>-8613000.0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527</v>
      </c>
      <c r="B101" s="1">
        <v>-0.164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528</v>
      </c>
      <c r="B102" s="1">
        <v>0.06414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529</v>
      </c>
      <c r="B103" s="1">
        <v>-2.75995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530</v>
      </c>
      <c r="B104" s="1">
        <v>-3.08729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531</v>
      </c>
      <c r="B105" s="1" t="s">
        <v>532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533</v>
      </c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52</v>
      </c>
      <c r="B3" s="1">
        <v>0.0</v>
      </c>
      <c r="C3" s="1">
        <v>-1.458</v>
      </c>
      <c r="D3" s="1">
        <v>40.824</v>
      </c>
      <c r="E3" s="1">
        <f>IF(D3*FORECAST(E2,B3:D3,B2:D2)&gt;0,FORECAST(E2,B3:D3,B2:D2),D3)*$X$1</f>
        <v>53.946</v>
      </c>
      <c r="F3" s="1">
        <f>IF(E3*FORECAST(F2,B3:E3,B2:E2)&gt;0,FORECAST(F2,B3:E3,B2:E2),E3)*$X$1</f>
        <v>74.358</v>
      </c>
      <c r="G3" s="1">
        <f>IF(F3*FORECAST(G2,B3:F3,B2:F2)&gt;0,FORECAST(G2,B3:F3,B2:F2),F3)*$X$1</f>
        <v>94.77</v>
      </c>
      <c r="H3" s="1">
        <f>IF(G3*FORECAST(H2,B3:G3,B2:G2)&gt;0,FORECAST(H2,B3:G3,B2:G2),G3)*$X$1</f>
        <v>115.182</v>
      </c>
      <c r="I3" s="1">
        <f>IF(H3*FORECAST(I2,B3:H3,B2:H2)&gt;0,FORECAST(I2,B3:H3,B2:H2),H3)*$X$1</f>
        <v>135.594</v>
      </c>
      <c r="J3" s="1">
        <f>IF(I3*FORECAST(J2,B3:I3,B2:I2)&gt;0,FORECAST(J2,B3:I3,B2:I2),I3)*$X$1</f>
        <v>156.006</v>
      </c>
      <c r="K3" s="1">
        <f>IF(J3*FORECAST(K2,B3:J3,B2:J2)&gt;0,FORECAST(K2,B3:J3,B2:J2),J3)*$X$1</f>
        <v>176.418</v>
      </c>
      <c r="L3" s="5">
        <f>IF(K3*FORECAST(L2,B3:K3,B2:K2)&gt;0,FORECAST(L2,B3:K3,B2:K2),K3)*$X$1</f>
        <v>196.83</v>
      </c>
      <c r="M3" s="5">
        <f>IF(L3*FORECAST(M2,B3:L3,B2:L2)&gt;0,FORECAST(M2,B3:L3,B2:L2),L3)*$X$1</f>
        <v>217.242</v>
      </c>
      <c r="N3" s="5">
        <f>IF(M3*FORECAST(N2,B3:M3,B2:M2)&gt;0,FORECAST(N2,B3:M3,B2:M2),M3)*$X$1</f>
        <v>237.654</v>
      </c>
      <c r="O3" s="5">
        <f>IF(N3*FORECAST(O2,B3:N3,B2:N2)&gt;0,FORECAST(O2,B3:N3,B2:N2),N3)*$X$1</f>
        <v>258.066</v>
      </c>
      <c r="P3" s="5">
        <f>IF(O3*FORECAST(P2,B3:O3,B2:O2)&gt;0,FORECAST(P2,B3:O3,B2:O2),O3)*$X$1</f>
        <v>278.478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99</v>
      </c>
      <c r="B4" s="1">
        <v>0.0</v>
      </c>
      <c r="C4" s="1">
        <v>2.916</v>
      </c>
      <c r="D4" s="1">
        <v>2.187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534</v>
      </c>
      <c r="B5" s="1">
        <v>11.0</v>
      </c>
      <c r="C5" s="1">
        <v>11.0</v>
      </c>
      <c r="D5" s="1">
        <v>13.0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535</v>
      </c>
      <c r="L7" s="1">
        <f>IF(P3*FORECAST(P2,B3:P3,B2:P2)&gt;0,FORECAST(P2,B3:P3,B2:P2),O3)*$X$1 * (1+0.02)/(0.062-0.02)</f>
        <v>6763.037143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536</v>
      </c>
      <c r="L8" s="6">
        <f t="array" ref="L8">NPV(0.062,F3:P3)</f>
        <v>1282.105119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537</v>
      </c>
      <c r="L9" s="6">
        <f t="array" ref="L9">NPV(0.062,F16:P16)</f>
        <v>3489.571396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538</v>
      </c>
      <c r="L10" s="6">
        <f>L8 + L9</f>
        <v>4771.676515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100</v>
      </c>
      <c r="L11" s="1">
        <v>2.187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539</v>
      </c>
      <c r="L12" s="6">
        <f>L10 - L11</f>
        <v>4769.489515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540</v>
      </c>
      <c r="L13" s="1">
        <v>13.0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366.8838089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(1+0.02)/(0.062-0.02)</f>
        <v>6763.037143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-0.729</v>
      </c>
      <c r="C3" s="1">
        <v>-2.916</v>
      </c>
      <c r="D3" s="1">
        <v>-8.748</v>
      </c>
      <c r="E3" s="1">
        <f>IF(D3*FORECAST(E2,B3:D3,B2:D2)&gt;0,FORECAST(E2,B3:D3,B2:D2),D3)*$X$1</f>
        <v>-12.15</v>
      </c>
      <c r="F3" s="1">
        <f>IF(E3*FORECAST(F2,B3:E3,B2:E2)&gt;0,FORECAST(F2,B3:E3,B2:E2),E3)*$X$1</f>
        <v>-16.1595</v>
      </c>
      <c r="G3" s="1">
        <f>IF(F3*FORECAST(G2,B3:F3,B2:F2)&gt;0,FORECAST(G2,B3:F3,B2:F2),F3)*$X$1</f>
        <v>-20.169</v>
      </c>
      <c r="H3" s="1">
        <f>IF(G3*FORECAST(H2,B3:G3,B2:G2)&gt;0,FORECAST(H2,B3:G3,B2:G2),G3)*$X$1</f>
        <v>-24.1785</v>
      </c>
      <c r="I3" s="1">
        <f>IF(H3*FORECAST(I2,B3:H3,B2:H2)&gt;0,FORECAST(I2,B3:H3,B2:H2),H3)*$X$1</f>
        <v>-28.188</v>
      </c>
      <c r="J3" s="1">
        <f>IF(I3*FORECAST(J2,B3:I3,B2:I2)&gt;0,FORECAST(J2,B3:I3,B2:I2),I3)*$X$1</f>
        <v>-32.1975</v>
      </c>
      <c r="K3" s="1">
        <f>IF(J3*FORECAST(K2,B3:J3,B2:J2)&gt;0,FORECAST(K2,B3:J3,B2:J2),J3)*$X$1</f>
        <v>-36.207</v>
      </c>
      <c r="L3" s="5">
        <f>IF(K3*FORECAST(L2,B3:K3,B2:K2)&gt;0,FORECAST(L2,B3:K3,B2:K2),K3)*$X$1</f>
        <v>-40.2165</v>
      </c>
      <c r="M3" s="5">
        <f>IF(L3*FORECAST(M2,B3:L3,B2:L2)&gt;0,FORECAST(M2,B3:L3,B2:L2),L3)*$X$1</f>
        <v>-44.226</v>
      </c>
      <c r="N3" s="5">
        <f>IF(M3*FORECAST(N2,B3:M3,B2:M2)&gt;0,FORECAST(N2,B3:M3,B2:M2),M3)*$X$1</f>
        <v>-48.2355</v>
      </c>
      <c r="O3" s="5">
        <f>IF(N3*FORECAST(O2,B3:N3,B2:N2)&gt;0,FORECAST(O2,B3:N3,B2:N2),N3)*$X$1</f>
        <v>-52.245</v>
      </c>
      <c r="P3" s="5">
        <f>IF(O3*FORECAST(P2,B3:O3,B2:O2)&gt;0,FORECAST(P2,B3:O3,B2:O2),O3)*$X$1</f>
        <v>-56.2545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99</v>
      </c>
      <c r="B4" s="1">
        <v>0.0</v>
      </c>
      <c r="C4" s="1">
        <v>2.916</v>
      </c>
      <c r="D4" s="1">
        <v>2.187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534</v>
      </c>
      <c r="B5" s="1">
        <v>11.0</v>
      </c>
      <c r="C5" s="1">
        <v>11.0</v>
      </c>
      <c r="D5" s="1">
        <v>13.0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535</v>
      </c>
      <c r="L7" s="1">
        <f>IF(P3*FORECAST(P2,B3:P3,B2:P2)&gt;0,FORECAST(P2,B3:P3,B2:P2),O3)*$X$1 * (1+0.02)/(0.062-0.02)</f>
        <v>-1366.180714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536</v>
      </c>
      <c r="L8" s="6">
        <f t="array" ref="L8">NPV(0.062,F3:P3)</f>
        <v>-263.9696978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537</v>
      </c>
      <c r="L9" s="6">
        <f t="array" ref="L9">NPV(0.062,F16:P16)</f>
        <v>-704.9177821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538</v>
      </c>
      <c r="L10" s="6">
        <f>L8 + L9</f>
        <v>-968.8874799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100</v>
      </c>
      <c r="L11" s="1">
        <v>2.187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539</v>
      </c>
      <c r="L12" s="6">
        <f>L10 - L11</f>
        <v>-971.0744799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540</v>
      </c>
      <c r="L13" s="1">
        <v>13.0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-74.69803691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(1+0.02)/(0.062-0.02)</f>
        <v>-1366.180714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