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<sst xmlns="http://schemas.openxmlformats.org/spreadsheetml/2006/main" count="323" uniqueCount="232">
  <si>
    <t>ticker</t>
  </si>
  <si>
    <t>OKUR</t>
  </si>
  <si>
    <t>nombre</t>
  </si>
  <si>
    <t>RENEO PHARMACEUTICALS INC</t>
  </si>
  <si>
    <t>empresa</t>
  </si>
  <si>
    <t>Biotechnology &amp; Medical Research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</si>
  <si>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</si>
  <si>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</si>
  <si>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</si>
  <si>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</si>
  <si>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</si>
  <si>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</si>
  <si>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</si>
  <si>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</si>
  <si>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</si>
  <si>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</si>
  <si>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Net Debt Growth</t>
  </si>
  <si>
    <t>-65.52%</t>
  </si>
  <si>
    <t>Total Assets Growth</t>
  </si>
  <si>
    <t>-54.29%</t>
  </si>
  <si>
    <t>Net Property, Plant and Equipment Growth</t>
  </si>
  <si>
    <t>100.00%</t>
  </si>
  <si>
    <t>Fiscal Period: December</t>
  </si>
  <si>
    <t>Net Income</t>
  </si>
  <si>
    <t>Depreciation &amp; Amortization - CF</t>
  </si>
  <si>
    <t>Depreciation &amp; Amortization, Total</t>
  </si>
  <si>
    <t>Stock-Based Compensation (CF)</t>
  </si>
  <si>
    <t>Change In Accounts Payable</t>
  </si>
  <si>
    <t>Change in Other Net Operating Assets</t>
  </si>
  <si>
    <t>Cash from Operations</t>
  </si>
  <si>
    <t>Capital Expenditure</t>
  </si>
  <si>
    <t>Cash from Investing</t>
  </si>
  <si>
    <t>Issuance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</si>
  <si>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</si>
  <si>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</si>
  <si>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</si>
  <si>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</si>
  <si>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</si>
  <si>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</si>
  <si>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</si>
  <si>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</si>
  <si>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Assets</t>
  </si>
  <si>
    <t>Cash And Equivalents</t>
  </si>
  <si>
    <t>Total Cash And Short Term Investments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</si>
  <si>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</si>
  <si>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</si>
  <si>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</si>
  <si>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</si>
  <si>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</si>
  <si>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</si>
  <si>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</si>
  <si>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</si>
  <si>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</si>
  <si>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</si>
  <si>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</si>
  <si>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Total Current Liabilities</t>
  </si>
  <si>
    <t>Long-Term Leases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</si>
  <si>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</si>
  <si>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</si>
  <si>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</si>
  <si>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</si>
  <si>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</si>
  <si>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</si>
  <si>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</si>
  <si>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</si>
  <si>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</si>
  <si>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</si>
  <si>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</si>
  <si>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</si>
  <si>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-7.63</t>
  </si>
  <si>
    <t>Tangible Book Value</t>
  </si>
  <si>
    <t>Tangible Book Value Per Share</t>
  </si>
  <si>
    <t>Total Debt</t>
  </si>
  <si>
    <t>Net Debt</t>
  </si>
  <si>
    <t>Account Code - Inventory Valuation</t>
  </si>
  <si>
    <t>Machinery, Total</t>
  </si>
  <si>
    <t>Selling General &amp; Admin Expenses, Total</t>
  </si>
  <si>
    <t>R&amp;D Expenses</t>
  </si>
  <si>
    <t>Other Operating Expenses, Total</t>
  </si>
  <si>
    <t>Operating Income</t>
  </si>
  <si>
    <t>Interest And Investment Income</t>
  </si>
  <si>
    <t>Net Interest Expenses</t>
  </si>
  <si>
    <t>EBT, Excl.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</si>
  <si>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</si>
  <si>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</si>
  <si>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</si>
  <si>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</si>
  <si>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</si>
  <si>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</si>
  <si>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</si>
  <si>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</si>
  <si>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-2.93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</si>
  <si>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</si>
  <si>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</si>
  <si>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</si>
  <si>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</si>
  <si>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</si>
  <si>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</si>
  <si>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-1.83</t>
  </si>
  <si>
    <t>Normalized Diluted EPS</t>
  </si>
  <si>
    <t>EBITDA</t>
  </si>
  <si>
    <t>EBITA</t>
  </si>
  <si>
    <t>EBIT</t>
  </si>
  <si>
    <t>Normalized Net Income</t>
  </si>
  <si>
    <t>Supplemental Operating Expense Items</t>
  </si>
  <si>
    <t>General and Administrative Expenses</t>
  </si>
  <si>
    <t>Research And Development Expense From Footnotes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</si>
  <si>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</si>
  <si>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</si>
  <si>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</si>
  <si>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</si>
  <si>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</si>
  <si>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-89.24</t>
  </si>
  <si>
    <t>Return on Total Capital</t>
  </si>
  <si>
    <t>-117.58</t>
  </si>
  <si>
    <t>Return On Equity %</t>
  </si>
  <si>
    <t>-186.07</t>
  </si>
  <si>
    <t>Return on Common Equity</t>
  </si>
  <si>
    <t>45.2</t>
  </si>
  <si>
    <t>Short Term Liquidity</t>
  </si>
  <si>
    <t>Current Ratio</t>
  </si>
  <si>
    <t>2.46</t>
  </si>
  <si>
    <t>4.64</t>
  </si>
  <si>
    <t>Quick Ratio</t>
  </si>
  <si>
    <t>2.08</t>
  </si>
  <si>
    <t>4.1</t>
  </si>
  <si>
    <t>Operating Cash Flow to Current Liabilities</t>
  </si>
  <si>
    <t>-4.86</t>
  </si>
  <si>
    <t>-4.74</t>
  </si>
  <si>
    <t>Long Term Solvency</t>
  </si>
  <si>
    <t>Total Debt/Equity</t>
  </si>
  <si>
    <t>6.39</t>
  </si>
  <si>
    <t>2.41</t>
  </si>
  <si>
    <t>Total Debt / Total Capital</t>
  </si>
  <si>
    <t>2.35</t>
  </si>
  <si>
    <t>LT Debt/Equity</t>
  </si>
  <si>
    <t>4.87</t>
  </si>
  <si>
    <t>1.67</t>
  </si>
  <si>
    <t>Long-Term Debt / Total Capital</t>
  </si>
  <si>
    <t>4.58</t>
  </si>
  <si>
    <t>1.63</t>
  </si>
  <si>
    <t>Total Liabilities / Total Assets</t>
  </si>
  <si>
    <t>37.68</t>
  </si>
  <si>
    <t>21.69</t>
  </si>
  <si>
    <t>Total Debt / EBITDA</t>
  </si>
  <si>
    <t>-0.02</t>
  </si>
  <si>
    <t>Net Debt / EBITDA</t>
  </si>
  <si>
    <t>0.37</t>
  </si>
  <si>
    <t>0.8</t>
  </si>
  <si>
    <t>Total Debt / (EBITDA - Capex)</t>
  </si>
  <si>
    <t>Net Debt / (EBITDA - Capex)</t>
  </si>
  <si>
    <t>0.36</t>
  </si>
  <si>
    <t>0.79</t>
  </si>
  <si>
    <t>Growth Over Prior Year</t>
  </si>
  <si>
    <t>EBITDA, 1 Yr. Growth %</t>
  </si>
  <si>
    <t>23.63</t>
  </si>
  <si>
    <t>EBITA, 1 Yr. Growth %</t>
  </si>
  <si>
    <t>24.08</t>
  </si>
  <si>
    <t>EBIT, 1 Yr. Growth %</t>
  </si>
  <si>
    <t>Earnings From Cont. Operations, 1 Yr. Growth %</t>
  </si>
  <si>
    <t>19.65</t>
  </si>
  <si>
    <t>Net Income, 1 Yr. Growth %</t>
  </si>
  <si>
    <t>Normalized Net Income, 1 Yr. Growth %</t>
  </si>
  <si>
    <t>Net Property, Plant and Equip., 1 Yr. Growth %</t>
  </si>
  <si>
    <t>-6.69</t>
  </si>
  <si>
    <t>Total Assets, 1 Yr. Growth %</t>
  </si>
  <si>
    <t>123.35</t>
  </si>
  <si>
    <t>Tangible Book Value, 1 Yr. Growth %</t>
  </si>
  <si>
    <t>87.15</t>
  </si>
  <si>
    <t>Common Equity, 1 Yr. Growth %</t>
  </si>
  <si>
    <t>Cash From Operations, 1 Yr. Growth %</t>
  </si>
  <si>
    <t>28.17</t>
  </si>
  <si>
    <t>Capital Expenditures, 1 Yr. Growth %</t>
  </si>
  <si>
    <t>-78.31</t>
  </si>
  <si>
    <t>2024</t>
  </si>
  <si>
    <t>2025</t>
  </si>
  <si>
    <t>2026</t>
  </si>
  <si>
    <t>Capitalization
                                    1</t>
  </si>
  <si>
    <t>96.84</t>
  </si>
  <si>
    <t>-</t>
  </si>
  <si>
    <t>Change</t>
  </si>
  <si>
    <t>0%</t>
  </si>
  <si>
    <t>Enterprise Value (EV)</t>
  </si>
  <si>
    <t>P/E ratio</t>
  </si>
  <si>
    <t>-2.37x</t>
  </si>
  <si>
    <t>-2.07x</t>
  </si>
  <si>
    <t>-3.96x</t>
  </si>
  <si>
    <t>PBR</t>
  </si>
  <si>
    <t>PEG</t>
  </si>
  <si>
    <t>0x</t>
  </si>
  <si>
    <t>-0.1x</t>
  </si>
  <si>
    <t>0.1x</t>
  </si>
  <si>
    <t>Capitalization / Revenue</t>
  </si>
  <si>
    <t>145x</t>
  </si>
  <si>
    <t>EV / Revenue</t>
  </si>
  <si>
    <t>EV / EBITDA</t>
  </si>
  <si>
    <t>EV / EBIT</t>
  </si>
  <si>
    <t>-2.8x</t>
  </si>
  <si>
    <t>-2.25x</t>
  </si>
  <si>
    <t>-4.3x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</si>
  <si>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</si>
  <si>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</si>
  <si>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</si>
  <si>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</si>
  <si>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</si>
  <si>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-3.06</t>
  </si>
  <si>
    <t>-3.503</t>
  </si>
  <si>
    <t>-1.835</t>
  </si>
  <si>
    <t>Distribution rate</t>
  </si>
  <si>
    <t>Net sales
                                    1</t>
  </si>
  <si>
    <t>0.6667</t>
  </si>
  <si>
    <t>EBIT
                                    1</t>
  </si>
  <si>
    <t>-34.56</t>
  </si>
  <si>
    <t>-42.96</t>
  </si>
  <si>
    <t>-22.5</t>
  </si>
  <si>
    <t>Net income
                                    1</t>
  </si>
  <si>
    <t>-38.64</t>
  </si>
  <si>
    <t>-48.11</t>
  </si>
  <si>
    <t>-39.52</t>
  </si>
  <si>
    <t>Reference price
                                    2</t>
  </si>
  <si>
    <t>7.260</t>
  </si>
  <si>
    <t>Nbr of stocks (in thousands)</t>
  </si>
  <si>
    <t>13,339</t>
  </si>
  <si>
    <t>Announcement Date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</si>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</sst>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-295.1078649039029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22</v>
      </c>
      <c r="B1" s="1">
        <v>2022.0</v>
      </c>
      <c r="C1" s="1">
        <v>2023.0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</v>
      </c>
      <c r="B2" s="1">
        <v>-29.0</v>
      </c>
      <c r="C2" s="1">
        <v>-35.0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</v>
      </c>
      <c r="B3" s="1">
        <v>38.0</v>
      </c>
      <c r="C3" s="1">
        <v>56.0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</v>
      </c>
      <c r="B4" s="1">
        <v>38.0</v>
      </c>
      <c r="C4" s="1">
        <v>56.0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</v>
      </c>
      <c r="B5" s="1">
        <v>4.0</v>
      </c>
      <c r="C5" s="1">
        <v>19.0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</v>
      </c>
      <c r="B6" s="1">
        <v>2.0</v>
      </c>
      <c r="C6" s="1">
        <v>1.0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</v>
      </c>
      <c r="B7" s="1">
        <v>-52.0</v>
      </c>
      <c r="C7" s="1">
        <v>-1.0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</v>
      </c>
      <c r="B8" s="1">
        <v>-26.0</v>
      </c>
      <c r="C8" s="1">
        <v>-34.0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</v>
      </c>
      <c r="B9" s="1">
        <v>-1.0</v>
      </c>
      <c r="C9" s="1">
        <v>-24.0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</v>
      </c>
      <c r="B10" s="1">
        <v>-1.0</v>
      </c>
      <c r="C10" s="1">
        <v>-24.0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</v>
      </c>
      <c r="B11" s="1">
        <v>34.0</v>
      </c>
      <c r="C11" s="1">
        <v>6.0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</v>
      </c>
      <c r="B12" s="1">
        <v>27.0</v>
      </c>
      <c r="C12" s="1">
        <v>53.0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</v>
      </c>
      <c r="B13" s="1">
        <v>-1.0</v>
      </c>
      <c r="C13" s="1">
        <v>-72.0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</v>
      </c>
      <c r="B14" s="1">
        <v>26.0</v>
      </c>
      <c r="C14" s="1">
        <v>53.0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36</v>
      </c>
      <c r="B15" s="1">
        <v>-1.0</v>
      </c>
      <c r="C15" s="1">
        <v>18.0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37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38</v>
      </c>
      <c r="B17" s="1">
        <v>0.0</v>
      </c>
      <c r="C17" s="1">
        <v>-22.0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39</v>
      </c>
      <c r="B18" s="1">
        <v>0.0</v>
      </c>
      <c r="C18" s="1">
        <v>-22.0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40</v>
      </c>
      <c r="B19" s="1">
        <v>0.0</v>
      </c>
      <c r="C19" s="1">
        <v>12.0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22</v>
      </c>
      <c r="B1" s="1">
        <v>2022.0</v>
      </c>
      <c r="C1" s="1">
        <v>2023.0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42</v>
      </c>
      <c r="B3" s="1">
        <v>11.0</v>
      </c>
      <c r="C3" s="1">
        <v>29.0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43</v>
      </c>
      <c r="B4" s="1">
        <v>11.0</v>
      </c>
      <c r="C4" s="1">
        <v>29.0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44</v>
      </c>
      <c r="B5" s="1">
        <v>2.0</v>
      </c>
      <c r="C5" s="1">
        <v>3.0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45</v>
      </c>
      <c r="B6" s="1">
        <v>13.0</v>
      </c>
      <c r="C6" s="1">
        <v>33.0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46</v>
      </c>
      <c r="B7" s="1">
        <v>2.0</v>
      </c>
      <c r="C7" s="1">
        <v>2.0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47</v>
      </c>
      <c r="B8" s="1">
        <v>-24.0</v>
      </c>
      <c r="C8" s="1">
        <v>-66.0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48</v>
      </c>
      <c r="B9" s="1">
        <v>2.0</v>
      </c>
      <c r="C9" s="1">
        <v>1.0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49</v>
      </c>
      <c r="B10" s="1">
        <v>32.0</v>
      </c>
      <c r="C10" s="1">
        <v>5.0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50</v>
      </c>
      <c r="B11" s="1">
        <v>16.0</v>
      </c>
      <c r="C11" s="1">
        <v>35.0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51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52</v>
      </c>
      <c r="B13" s="1">
        <v>2.0</v>
      </c>
      <c r="C13" s="1">
        <v>3.0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53</v>
      </c>
      <c r="B14" s="1">
        <v>2.0</v>
      </c>
      <c r="C14" s="1">
        <v>3.0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54</v>
      </c>
      <c r="B15" s="1">
        <v>15.0</v>
      </c>
      <c r="C15" s="1">
        <v>20.0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55</v>
      </c>
      <c r="B16" s="1">
        <v>5.0</v>
      </c>
      <c r="C16" s="1">
        <v>7.0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56</v>
      </c>
      <c r="B17" s="1">
        <v>48.0</v>
      </c>
      <c r="C17" s="1">
        <v>46.0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57</v>
      </c>
      <c r="B18" s="1">
        <v>6.0</v>
      </c>
      <c r="C18" s="1">
        <v>7.0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58</v>
      </c>
      <c r="B19" s="1">
        <v>64.0</v>
      </c>
      <c r="C19" s="1">
        <v>130.0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59</v>
      </c>
      <c r="B20" s="1">
        <v>64.0</v>
      </c>
      <c r="C20" s="1">
        <v>130.0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60</v>
      </c>
      <c r="B21" s="1">
        <v>0.0</v>
      </c>
      <c r="C21" s="1">
        <v>0.0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61</v>
      </c>
      <c r="B22" s="1">
        <v>2.0</v>
      </c>
      <c r="C22" s="1">
        <v>20.0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62</v>
      </c>
      <c r="B23" s="1">
        <v>-57.0</v>
      </c>
      <c r="C23" s="1">
        <v>-102.0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63</v>
      </c>
      <c r="B24" s="1">
        <v>-54.0</v>
      </c>
      <c r="C24" s="1">
        <v>-102.0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64</v>
      </c>
      <c r="B25" s="1">
        <v>9.0</v>
      </c>
      <c r="C25" s="1">
        <v>27.0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65</v>
      </c>
      <c r="B26" s="1">
        <v>16.0</v>
      </c>
      <c r="C26" s="1">
        <v>35.0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37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66</v>
      </c>
      <c r="B28" s="1">
        <v>0.0</v>
      </c>
      <c r="C28" s="1">
        <v>13.0</v>
      </c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67</v>
      </c>
      <c r="B29" s="1">
        <v>0.0</v>
      </c>
      <c r="C29" s="1">
        <v>13.0</v>
      </c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68</v>
      </c>
      <c r="B30" s="1">
        <v>0.0</v>
      </c>
      <c r="C30" s="1" t="s">
        <v>69</v>
      </c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70</v>
      </c>
      <c r="B31" s="1">
        <v>-54.0</v>
      </c>
      <c r="C31" s="1">
        <v>-102.0</v>
      </c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71</v>
      </c>
      <c r="B32" s="1">
        <v>0.0</v>
      </c>
      <c r="C32" s="1" t="s">
        <v>69</v>
      </c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72</v>
      </c>
      <c r="B33" s="1">
        <v>63.0</v>
      </c>
      <c r="C33" s="1">
        <v>67.0</v>
      </c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73</v>
      </c>
      <c r="B34" s="1">
        <v>-10.0</v>
      </c>
      <c r="C34" s="1">
        <v>-29.0</v>
      </c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74</v>
      </c>
      <c r="B35" s="1">
        <v>0.0</v>
      </c>
      <c r="C35" s="1">
        <v>3.0</v>
      </c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75</v>
      </c>
      <c r="B36" s="1">
        <v>84.0</v>
      </c>
      <c r="C36" s="1">
        <v>1.0</v>
      </c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22</v>
      </c>
      <c r="B1" s="1">
        <v>2022.0</v>
      </c>
      <c r="C1" s="1">
        <v>2023.0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76</v>
      </c>
      <c r="B2" s="1">
        <v>3.0</v>
      </c>
      <c r="C2" s="1">
        <v>4.0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77</v>
      </c>
      <c r="B3" s="1">
        <v>25.0</v>
      </c>
      <c r="C3" s="1">
        <v>32.0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78</v>
      </c>
      <c r="B4" s="1">
        <v>29.0</v>
      </c>
      <c r="C4" s="1">
        <v>36.0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79</v>
      </c>
      <c r="B5" s="1">
        <v>-29.0</v>
      </c>
      <c r="C5" s="1">
        <v>-36.0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80</v>
      </c>
      <c r="B6" s="1">
        <v>25.0</v>
      </c>
      <c r="C6" s="1">
        <v>1.0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81</v>
      </c>
      <c r="B7" s="1">
        <v>25.0</v>
      </c>
      <c r="C7" s="1">
        <v>1.0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82</v>
      </c>
      <c r="B8" s="1">
        <v>-29.0</v>
      </c>
      <c r="C8" s="1">
        <v>-35.0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83</v>
      </c>
      <c r="B9" s="1">
        <v>-29.0</v>
      </c>
      <c r="C9" s="1">
        <v>-35.0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84</v>
      </c>
      <c r="B10" s="1">
        <v>-29.0</v>
      </c>
      <c r="C10" s="1">
        <v>-35.0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85</v>
      </c>
      <c r="B11" s="1">
        <v>-29.0</v>
      </c>
      <c r="C11" s="1">
        <v>-35.0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86</v>
      </c>
      <c r="B12" s="1">
        <v>-29.0</v>
      </c>
      <c r="C12" s="1">
        <v>-35.0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87</v>
      </c>
      <c r="B13" s="1">
        <v>-29.0</v>
      </c>
      <c r="C13" s="1">
        <v>-35.0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88</v>
      </c>
      <c r="B14" s="1">
        <v>-29.0</v>
      </c>
      <c r="C14" s="1">
        <v>-35.0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89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90</v>
      </c>
      <c r="B16" s="1">
        <v>0.0</v>
      </c>
      <c r="C16" s="1" t="s">
        <v>91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92</v>
      </c>
      <c r="B17" s="1">
        <v>0.0</v>
      </c>
      <c r="C17" s="1" t="s">
        <v>91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93</v>
      </c>
      <c r="B18" s="1">
        <v>0.0</v>
      </c>
      <c r="C18" s="1">
        <v>12.0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94</v>
      </c>
      <c r="B19" s="1">
        <v>0.0</v>
      </c>
      <c r="C19" s="1" t="s">
        <v>91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95</v>
      </c>
      <c r="B20" s="1">
        <v>0.0</v>
      </c>
      <c r="C20" s="1" t="s">
        <v>91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96</v>
      </c>
      <c r="B21" s="1">
        <v>0.0</v>
      </c>
      <c r="C21" s="1">
        <v>12.0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97</v>
      </c>
      <c r="B22" s="1">
        <v>0.0</v>
      </c>
      <c r="C22" s="1" t="s">
        <v>98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99</v>
      </c>
      <c r="B23" s="1">
        <v>0.0</v>
      </c>
      <c r="C23" s="1" t="s">
        <v>98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37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100</v>
      </c>
      <c r="B25" s="1">
        <v>-29.0</v>
      </c>
      <c r="C25" s="1">
        <v>-36.0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101</v>
      </c>
      <c r="B26" s="1">
        <v>-29.0</v>
      </c>
      <c r="C26" s="1">
        <v>-36.0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102</v>
      </c>
      <c r="B27" s="1">
        <v>-29.0</v>
      </c>
      <c r="C27" s="1">
        <v>-36.0</v>
      </c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103</v>
      </c>
      <c r="B28" s="1">
        <v>-18.0</v>
      </c>
      <c r="C28" s="1">
        <v>-22.0</v>
      </c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104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105</v>
      </c>
      <c r="B30" s="1">
        <v>3.0</v>
      </c>
      <c r="C30" s="1">
        <v>4.0</v>
      </c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106</v>
      </c>
      <c r="B31" s="1">
        <v>25.0</v>
      </c>
      <c r="C31" s="1">
        <v>32.0</v>
      </c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107</v>
      </c>
      <c r="B32" s="1">
        <v>3.0</v>
      </c>
      <c r="C32" s="1">
        <v>9.0</v>
      </c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108</v>
      </c>
      <c r="B33" s="1">
        <v>1.0</v>
      </c>
      <c r="C33" s="1">
        <v>10.0</v>
      </c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109</v>
      </c>
      <c r="B34" s="1">
        <v>4.0</v>
      </c>
      <c r="C34" s="1">
        <v>19.0</v>
      </c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22</v>
      </c>
      <c r="B1" s="1">
        <v>2022.0</v>
      </c>
      <c r="C1" s="1">
        <v>2023.0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111</v>
      </c>
      <c r="B3" s="1">
        <v>0.0</v>
      </c>
      <c r="C3" s="1" t="s">
        <v>112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113</v>
      </c>
      <c r="B4" s="1">
        <v>0.0</v>
      </c>
      <c r="C4" s="1" t="s">
        <v>114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115</v>
      </c>
      <c r="B5" s="1">
        <v>0.0</v>
      </c>
      <c r="C5" s="1" t="s">
        <v>116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117</v>
      </c>
      <c r="B6" s="1">
        <v>0.0</v>
      </c>
      <c r="C6" s="1" t="s">
        <v>118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120</v>
      </c>
      <c r="B8" s="1" t="s">
        <v>121</v>
      </c>
      <c r="C8" s="1" t="s">
        <v>122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123</v>
      </c>
      <c r="B9" s="1" t="s">
        <v>124</v>
      </c>
      <c r="C9" s="1" t="s">
        <v>125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126</v>
      </c>
      <c r="B10" s="1" t="s">
        <v>127</v>
      </c>
      <c r="C10" s="1" t="s">
        <v>128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129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130</v>
      </c>
      <c r="B12" s="1" t="s">
        <v>131</v>
      </c>
      <c r="C12" s="1" t="s">
        <v>132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133</v>
      </c>
      <c r="B13" s="1">
        <v>6.0</v>
      </c>
      <c r="C13" s="1" t="s">
        <v>134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135</v>
      </c>
      <c r="B14" s="1" t="s">
        <v>136</v>
      </c>
      <c r="C14" s="1" t="s">
        <v>137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138</v>
      </c>
      <c r="B15" s="1" t="s">
        <v>139</v>
      </c>
      <c r="C15" s="1" t="s">
        <v>140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141</v>
      </c>
      <c r="B16" s="1" t="s">
        <v>142</v>
      </c>
      <c r="C16" s="1" t="s">
        <v>143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144</v>
      </c>
      <c r="B17" s="1" t="s">
        <v>145</v>
      </c>
      <c r="C17" s="1" t="s">
        <v>145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146</v>
      </c>
      <c r="B18" s="1" t="s">
        <v>147</v>
      </c>
      <c r="C18" s="1" t="s">
        <v>148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149</v>
      </c>
      <c r="B19" s="1" t="s">
        <v>145</v>
      </c>
      <c r="C19" s="1" t="s">
        <v>145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150</v>
      </c>
      <c r="B20" s="1" t="s">
        <v>151</v>
      </c>
      <c r="C20" s="1" t="s">
        <v>152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153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154</v>
      </c>
      <c r="B22" s="1">
        <v>0.0</v>
      </c>
      <c r="C22" s="1" t="s">
        <v>155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156</v>
      </c>
      <c r="B23" s="1">
        <v>0.0</v>
      </c>
      <c r="C23" s="1" t="s">
        <v>157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158</v>
      </c>
      <c r="B24" s="1">
        <v>0.0</v>
      </c>
      <c r="C24" s="1" t="s">
        <v>157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159</v>
      </c>
      <c r="B25" s="1">
        <v>0.0</v>
      </c>
      <c r="C25" s="1" t="s">
        <v>160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161</v>
      </c>
      <c r="B26" s="1">
        <v>0.0</v>
      </c>
      <c r="C26" s="1" t="s">
        <v>160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162</v>
      </c>
      <c r="B27" s="1">
        <v>0.0</v>
      </c>
      <c r="C27" s="1" t="s">
        <v>160</v>
      </c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163</v>
      </c>
      <c r="B28" s="1">
        <v>0.0</v>
      </c>
      <c r="C28" s="1" t="s">
        <v>164</v>
      </c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165</v>
      </c>
      <c r="B29" s="1">
        <v>0.0</v>
      </c>
      <c r="C29" s="1" t="s">
        <v>166</v>
      </c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167</v>
      </c>
      <c r="B30" s="1">
        <v>0.0</v>
      </c>
      <c r="C30" s="1" t="s">
        <v>168</v>
      </c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169</v>
      </c>
      <c r="B31" s="1">
        <v>0.0</v>
      </c>
      <c r="C31" s="1" t="s">
        <v>168</v>
      </c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170</v>
      </c>
      <c r="B32" s="1">
        <v>0.0</v>
      </c>
      <c r="C32" s="1" t="s">
        <v>171</v>
      </c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172</v>
      </c>
      <c r="B33" s="1">
        <v>0.0</v>
      </c>
      <c r="C33" s="1" t="s">
        <v>173</v>
      </c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22</v>
      </c>
      <c r="B1" s="1" t="s">
        <v>174</v>
      </c>
      <c r="C1" s="1" t="s">
        <v>175</v>
      </c>
      <c r="D1" s="1" t="s">
        <v>176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177</v>
      </c>
      <c r="B2" s="1" t="s">
        <v>178</v>
      </c>
      <c r="C2" s="1" t="s">
        <v>178</v>
      </c>
      <c r="D2" s="1" t="s">
        <v>179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180</v>
      </c>
      <c r="B3" s="1" t="s">
        <v>179</v>
      </c>
      <c r="C3" s="1" t="s">
        <v>181</v>
      </c>
      <c r="D3" s="1" t="s">
        <v>179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182</v>
      </c>
      <c r="B4" s="1" t="s">
        <v>178</v>
      </c>
      <c r="C4" s="1" t="s">
        <v>178</v>
      </c>
      <c r="D4" s="1" t="s">
        <v>178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180</v>
      </c>
      <c r="B5" s="1" t="s">
        <v>179</v>
      </c>
      <c r="C5" s="1" t="s">
        <v>181</v>
      </c>
      <c r="D5" s="1" t="s">
        <v>181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183</v>
      </c>
      <c r="B6" s="1" t="s">
        <v>184</v>
      </c>
      <c r="C6" s="1" t="s">
        <v>185</v>
      </c>
      <c r="D6" s="1" t="s">
        <v>186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187</v>
      </c>
      <c r="B7" s="1" t="s">
        <v>179</v>
      </c>
      <c r="C7" s="1" t="s">
        <v>179</v>
      </c>
      <c r="D7" s="1" t="s">
        <v>179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188</v>
      </c>
      <c r="B8" s="1" t="s">
        <v>189</v>
      </c>
      <c r="C8" s="1" t="s">
        <v>190</v>
      </c>
      <c r="D8" s="1" t="s">
        <v>191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192</v>
      </c>
      <c r="B9" s="1" t="s">
        <v>179</v>
      </c>
      <c r="C9" s="1" t="s">
        <v>193</v>
      </c>
      <c r="D9" s="1" t="s">
        <v>193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194</v>
      </c>
      <c r="B10" s="1" t="s">
        <v>179</v>
      </c>
      <c r="C10" s="1" t="s">
        <v>193</v>
      </c>
      <c r="D10" s="1" t="s">
        <v>193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195</v>
      </c>
      <c r="B11" s="1" t="s">
        <v>179</v>
      </c>
      <c r="C11" s="1" t="s">
        <v>179</v>
      </c>
      <c r="D11" s="1" t="s">
        <v>179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196</v>
      </c>
      <c r="B12" s="1" t="s">
        <v>197</v>
      </c>
      <c r="C12" s="1" t="s">
        <v>198</v>
      </c>
      <c r="D12" s="1" t="s">
        <v>199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200</v>
      </c>
      <c r="B13" s="1" t="s">
        <v>179</v>
      </c>
      <c r="C13" s="1" t="s">
        <v>179</v>
      </c>
      <c r="D13" s="1" t="s">
        <v>179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201</v>
      </c>
      <c r="B14" s="1" t="s">
        <v>179</v>
      </c>
      <c r="C14" s="1" t="s">
        <v>179</v>
      </c>
      <c r="D14" s="1" t="s">
        <v>179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202</v>
      </c>
      <c r="B15" s="1" t="s">
        <v>179</v>
      </c>
      <c r="C15" s="1" t="s">
        <v>179</v>
      </c>
      <c r="D15" s="1" t="s">
        <v>179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203</v>
      </c>
      <c r="B16" s="1" t="s">
        <v>179</v>
      </c>
      <c r="C16" s="1" t="s">
        <v>179</v>
      </c>
      <c r="D16" s="1" t="s">
        <v>179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204</v>
      </c>
      <c r="B17" s="1" t="s">
        <v>205</v>
      </c>
      <c r="C17" s="1" t="s">
        <v>206</v>
      </c>
      <c r="D17" s="1" t="s">
        <v>207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208</v>
      </c>
      <c r="B18" s="1" t="s">
        <v>179</v>
      </c>
      <c r="C18" s="1" t="s">
        <v>179</v>
      </c>
      <c r="D18" s="1" t="s">
        <v>179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209</v>
      </c>
      <c r="B19" s="1" t="s">
        <v>179</v>
      </c>
      <c r="C19" s="1" t="s">
        <v>210</v>
      </c>
      <c r="D19" s="1" t="s">
        <v>210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100</v>
      </c>
      <c r="B20" s="1" t="s">
        <v>179</v>
      </c>
      <c r="C20" s="1" t="s">
        <v>179</v>
      </c>
      <c r="D20" s="1" t="s">
        <v>179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211</v>
      </c>
      <c r="B21" s="1" t="s">
        <v>212</v>
      </c>
      <c r="C21" s="1" t="s">
        <v>213</v>
      </c>
      <c r="D21" s="1" t="s">
        <v>214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215</v>
      </c>
      <c r="B22" s="1" t="s">
        <v>216</v>
      </c>
      <c r="C22" s="1" t="s">
        <v>217</v>
      </c>
      <c r="D22" s="1" t="s">
        <v>218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73</v>
      </c>
      <c r="B23" s="1" t="s">
        <v>179</v>
      </c>
      <c r="C23" s="1" t="s">
        <v>179</v>
      </c>
      <c r="D23" s="1" t="s">
        <v>179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219</v>
      </c>
      <c r="B24" s="1" t="s">
        <v>220</v>
      </c>
      <c r="C24" s="1" t="s">
        <v>220</v>
      </c>
      <c r="D24" s="1" t="s">
        <v>220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221</v>
      </c>
      <c r="B25" s="1" t="s">
        <v>222</v>
      </c>
      <c r="C25" s="1" t="s">
        <v>222</v>
      </c>
      <c r="D25" s="1" t="s">
        <v>179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223</v>
      </c>
      <c r="B26" s="1" t="s">
        <v>179</v>
      </c>
      <c r="C26" s="1" t="s">
        <v>179</v>
      </c>
      <c r="D26" s="1" t="s">
        <v>179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224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2022.0</v>
      </c>
      <c r="C2" s="3">
        <v>2023.0</v>
      </c>
      <c r="D2" s="3">
        <v>2024.0</v>
      </c>
      <c r="E2" s="3">
        <v>2025.0</v>
      </c>
      <c r="F2" s="3">
        <v>2026.0</v>
      </c>
      <c r="G2" s="3">
        <v>2027.0</v>
      </c>
      <c r="H2" s="3">
        <v>2028.0</v>
      </c>
      <c r="I2" s="3">
        <v>2029.0</v>
      </c>
      <c r="J2" s="3">
        <v>2030.0</v>
      </c>
      <c r="K2" s="4">
        <v>2031.0</v>
      </c>
      <c r="L2" s="4">
        <v>2032.0</v>
      </c>
      <c r="M2" s="4">
        <v>2033.0</v>
      </c>
      <c r="N2" s="4">
        <v>2034.0</v>
      </c>
      <c r="O2" s="4">
        <v>2035.0</v>
      </c>
      <c r="P2" s="2"/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39</v>
      </c>
      <c r="B3" s="1">
        <v>0.0</v>
      </c>
      <c r="C3" s="1">
        <v>-22.0</v>
      </c>
      <c r="D3" s="1">
        <f>IF(C3*FORECAST(D2,B3:C3,B2:C2)&gt;0,FORECAST(D2,B3:C3,B2:C2),C3)*$X$1</f>
        <v>-44</v>
      </c>
      <c r="E3" s="1">
        <f>IF(D3*FORECAST(E2,B3:D3,B2:D2)&gt;0,FORECAST(E2,B3:D3,B2:D2),D3)*$X$1</f>
        <v>-66</v>
      </c>
      <c r="F3" s="1">
        <f>IF(E3*FORECAST(F2,B3:E3,B2:E2)&gt;0,FORECAST(F2,B3:E3,B2:E2),E3)*$X$1</f>
        <v>-88</v>
      </c>
      <c r="G3" s="1">
        <f>IF(F3*FORECAST(G2,B3:F3,B2:F2)&gt;0,FORECAST(G2,B3:F3,B2:F2),F3)*$X$1</f>
        <v>-110</v>
      </c>
      <c r="H3" s="1">
        <f>IF(G3*FORECAST(H2,B3:G3,B2:G2)&gt;0,FORECAST(H2,B3:G3,B2:G2),G3)*$X$1</f>
        <v>-132</v>
      </c>
      <c r="I3" s="1">
        <f>IF(H3*FORECAST(I2,B3:H3,B2:H2)&gt;0,FORECAST(I2,B3:H3,B2:H2),H3)*$X$1</f>
        <v>-154</v>
      </c>
      <c r="J3" s="1">
        <f>IF(I3*FORECAST(J2,B3:I3,B2:I2)&gt;0,FORECAST(J2,B3:I3,B2:I2),I3)*$X$1</f>
        <v>-176</v>
      </c>
      <c r="K3" s="4">
        <f>IF(J3*FORECAST(K2,B3:J3,B2:J2)&gt;0,FORECAST(K2,B3:J3,B2:J2),J3)*$X$1</f>
        <v>-198</v>
      </c>
      <c r="L3" s="4">
        <f>IF(K3*FORECAST(L2,B3:K3,B2:K2)&gt;0,FORECAST(L2,B3:K3,B2:K2),K3)*$X$1</f>
        <v>-220</v>
      </c>
      <c r="M3" s="4">
        <f>IF(L3*FORECAST(M2,B3:L3,B2:L2)&gt;0,FORECAST(M2,B3:L3,B2:L2),L3)*$X$1</f>
        <v>-242</v>
      </c>
      <c r="N3" s="4">
        <f>IF(M3*FORECAST(N2,B3:M3,B2:M2)&gt;0,FORECAST(N2,B3:M3,B2:M2),M3)*$X$1</f>
        <v>-264</v>
      </c>
      <c r="O3" s="4">
        <f>IF(N3*FORECAST(O2,B3:N3,B2:N2)&gt;0,FORECAST(O2,B3:N3,B2:N2),N3)*$X$1</f>
        <v>-286</v>
      </c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72</v>
      </c>
      <c r="B4" s="1">
        <v>-10.0</v>
      </c>
      <c r="C4" s="1">
        <v>-29.0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225</v>
      </c>
      <c r="B5" s="1">
        <v>0.0</v>
      </c>
      <c r="C5" s="1">
        <v>12.0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226</v>
      </c>
      <c r="L7" s="1">
        <f>IF(O3*FORECAST(O2,B3:O3,B2:O2)&gt;0,FORECAST(O2,B3:O3,B2:O2),N3)*$X$1 * (1+0.02)/(0.06-0.02)</f>
        <v>-7293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227</v>
      </c>
      <c r="L8" s="5">
        <f t="array" ref="L8">NPV(0.06,E3:O3)</f>
        <v>-1287.678048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228</v>
      </c>
      <c r="L9" s="5">
        <f t="array" ref="L9">NPV(0.06,E16:O16)</f>
        <v>-3841.861423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229</v>
      </c>
      <c r="L10" s="5">
        <f>L8 + L9</f>
        <v>-5129.53947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73</v>
      </c>
      <c r="L11" s="1">
        <v>-29.0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230</v>
      </c>
      <c r="L12" s="5">
        <f>L10 - L11</f>
        <v>-5100.53947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231</v>
      </c>
      <c r="L13" s="1">
        <v>12.0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-425.0449559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4">
        <v>0.0</v>
      </c>
      <c r="M16" s="4">
        <v>0.0</v>
      </c>
      <c r="N16" s="4">
        <v>0.0</v>
      </c>
      <c r="O16" s="4">
        <f>IF(O3*FORECAST(O2,B3:O3,B2:O2)&gt;0,FORECAST(O2,B3:O3,B2:O2),N3)*$X$1 * (1+0.02)/(0.06-0.02)</f>
        <v>-7293</v>
      </c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2022.0</v>
      </c>
      <c r="C2" s="3">
        <v>2023.0</v>
      </c>
      <c r="D2" s="3">
        <v>2024.0</v>
      </c>
      <c r="E2" s="3">
        <v>2025.0</v>
      </c>
      <c r="F2" s="3">
        <v>2026.0</v>
      </c>
      <c r="G2" s="3">
        <v>2027.0</v>
      </c>
      <c r="H2" s="3">
        <v>2028.0</v>
      </c>
      <c r="I2" s="3">
        <v>2029.0</v>
      </c>
      <c r="J2" s="3">
        <v>2030.0</v>
      </c>
      <c r="K2" s="4">
        <v>2031.0</v>
      </c>
      <c r="L2" s="4">
        <v>2032.0</v>
      </c>
      <c r="M2" s="4">
        <v>2033.0</v>
      </c>
      <c r="N2" s="4">
        <v>2034.0</v>
      </c>
      <c r="O2" s="4">
        <v>2035.0</v>
      </c>
      <c r="P2" s="2"/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23</v>
      </c>
      <c r="B3" s="1">
        <v>-29.0</v>
      </c>
      <c r="C3" s="1">
        <v>-35.0</v>
      </c>
      <c r="D3" s="1">
        <f>IF(C3*FORECAST(D2,B3:C3,B2:C2)&gt;0,FORECAST(D2,B3:C3,B2:C2),C3)*$X$1</f>
        <v>-41</v>
      </c>
      <c r="E3" s="1">
        <f>IF(D3*FORECAST(E2,B3:D3,B2:D2)&gt;0,FORECAST(E2,B3:D3,B2:D2),D3)*$X$1</f>
        <v>-47</v>
      </c>
      <c r="F3" s="1">
        <f>IF(E3*FORECAST(F2,B3:E3,B2:E2)&gt;0,FORECAST(F2,B3:E3,B2:E2),E3)*$X$1</f>
        <v>-53</v>
      </c>
      <c r="G3" s="1">
        <f>IF(F3*FORECAST(G2,B3:F3,B2:F2)&gt;0,FORECAST(G2,B3:F3,B2:F2),F3)*$X$1</f>
        <v>-59</v>
      </c>
      <c r="H3" s="1">
        <f>IF(G3*FORECAST(H2,B3:G3,B2:G2)&gt;0,FORECAST(H2,B3:G3,B2:G2),G3)*$X$1</f>
        <v>-65</v>
      </c>
      <c r="I3" s="1">
        <f>IF(H3*FORECAST(I2,B3:H3,B2:H2)&gt;0,FORECAST(I2,B3:H3,B2:H2),H3)*$X$1</f>
        <v>-71</v>
      </c>
      <c r="J3" s="1">
        <f>IF(I3*FORECAST(J2,B3:I3,B2:I2)&gt;0,FORECAST(J2,B3:I3,B2:I2),I3)*$X$1</f>
        <v>-77</v>
      </c>
      <c r="K3" s="4">
        <f>IF(J3*FORECAST(K2,B3:J3,B2:J2)&gt;0,FORECAST(K2,B3:J3,B2:J2),J3)*$X$1</f>
        <v>-83</v>
      </c>
      <c r="L3" s="4">
        <f>IF(K3*FORECAST(L2,B3:K3,B2:K2)&gt;0,FORECAST(L2,B3:K3,B2:K2),K3)*$X$1</f>
        <v>-89</v>
      </c>
      <c r="M3" s="4">
        <f>IF(L3*FORECAST(M2,B3:L3,B2:L2)&gt;0,FORECAST(M2,B3:L3,B2:L2),L3)*$X$1</f>
        <v>-95</v>
      </c>
      <c r="N3" s="4">
        <f>IF(M3*FORECAST(N2,B3:M3,B2:M2)&gt;0,FORECAST(N2,B3:M3,B2:M2),M3)*$X$1</f>
        <v>-101</v>
      </c>
      <c r="O3" s="4">
        <f>IF(N3*FORECAST(O2,B3:N3,B2:N2)&gt;0,FORECAST(O2,B3:N3,B2:N2),N3)*$X$1</f>
        <v>-107</v>
      </c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72</v>
      </c>
      <c r="B4" s="1">
        <v>-10.0</v>
      </c>
      <c r="C4" s="1">
        <v>-29.0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225</v>
      </c>
      <c r="B5" s="1">
        <v>0.0</v>
      </c>
      <c r="C5" s="1">
        <v>12.0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226</v>
      </c>
      <c r="L7" s="1">
        <f>IF(O3*FORECAST(O2,B3:O3,B2:O2)&gt;0,FORECAST(O2,B3:O3,B2:O2),N3)*$X$1 * (1+0.02)/(0.06-0.02)</f>
        <v>-2728.5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227</v>
      </c>
      <c r="L8" s="5">
        <f t="array" ref="L8">NPV(0.06,E3:O3)</f>
        <v>-579.9042849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228</v>
      </c>
      <c r="L9" s="5">
        <f t="array" ref="L9">NPV(0.06,E16:O16)</f>
        <v>-1437.339763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229</v>
      </c>
      <c r="L10" s="5">
        <f>L8 + L9</f>
        <v>-2017.244048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73</v>
      </c>
      <c r="L11" s="1">
        <v>-29.0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230</v>
      </c>
      <c r="L12" s="5">
        <f>L10 - L11</f>
        <v>-1988.244048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231</v>
      </c>
      <c r="L13" s="1">
        <v>12.0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-165.687004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4">
        <v>0.0</v>
      </c>
      <c r="M16" s="4">
        <v>0.0</v>
      </c>
      <c r="N16" s="4">
        <v>0.0</v>
      </c>
      <c r="O16" s="4">
        <f>IF(O3*FORECAST(O2,B3:O3,B2:O2)&gt;0,FORECAST(O2,B3:O3,B2:O2),N3)*$X$1 * (1+0.02)/(0.06-0.02)</f>
        <v>-2728.5</v>
      </c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