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<sst xmlns="http://schemas.openxmlformats.org/spreadsheetml/2006/main" count="741" uniqueCount="669">
  <si>
    <t>ticker</t>
  </si>
  <si>
    <t>PXDT</t>
  </si>
  <si>
    <t>nombre</t>
  </si>
  <si>
    <t>PIXIE DUST TECHNOLOGIES I</t>
  </si>
  <si>
    <t>empresa</t>
  </si>
  <si>
    <t>IT Services &amp; Consulting</t>
  </si>
  <si>
    <t>Open</t>
  </si>
  <si>
    <t>Target Price</t>
  </si>
  <si>
    <t>Upside</t>
  </si>
  <si>
    <t>-8378.11%</t>
  </si>
  <si>
    <t>Country</t>
  </si>
  <si>
    <t>Japan</t>
  </si>
  <si>
    <t>Market Cap</t>
  </si>
  <si>
    <t>Book Value</t>
  </si>
  <si>
    <t>Pe ratio</t>
  </si>
  <si>
    <t>Dividend Ratio</t>
  </si>
  <si>
    <t>No encontrado</t>
  </si>
  <si>
    <t>Net Debt Growth</t>
  </si>
  <si>
    <t>-1339.32%</t>
  </si>
  <si>
    <t>Total Assets Growth</t>
  </si>
  <si>
    <t>19.79%</t>
  </si>
  <si>
    <t>Net Property, Plant and Equipment Growth</t>
  </si>
  <si>
    <t>-20.38%</t>
  </si>
  <si>
    <t>Fiscal Period: April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</si>
  <si>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</si>
  <si>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</si>
  <si>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</si>
  <si>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</si>
  <si>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</si>
  <si>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</si>
  <si>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</si>
  <si>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</si>
  <si>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</si>
  <si>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</si>
  <si>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</si>
  <si>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</si>
  <si>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</si>
  <si>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</si>
  <si>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</si>
  <si>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</si>
  <si>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</si>
  <si>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</si>
  <si>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</si>
  <si>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</si>
  <si>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</si>
  <si>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</si>
  <si>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</si>
  <si>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</si>
  <si>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</si>
  <si>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</si>
  <si>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</si>
  <si>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</si>
  <si>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</si>
  <si>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</si>
  <si>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</si>
  <si>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</si>
  <si>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</si>
  <si>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</si>
  <si>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</si>
  <si>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</si>
  <si>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</si>
  <si>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</si>
  <si>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</si>
  <si>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</si>
  <si>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</si>
  <si>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</si>
  <si>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</si>
  <si>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</si>
  <si>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</si>
  <si>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</si>
  <si>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</si>
  <si>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</si>
  <si>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</si>
  <si>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</si>
  <si>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</si>
  <si>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</si>
  <si>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</si>
  <si>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</si>
  <si>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</si>
  <si>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</si>
  <si>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</si>
  <si>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</si>
  <si>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</si>
  <si>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</si>
  <si>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</si>
  <si>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</si>
  <si>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</si>
  <si>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</si>
  <si>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</si>
  <si>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</si>
  <si>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</si>
  <si>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</si>
  <si>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</si>
  <si>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</si>
  <si>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</si>
  <si>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</si>
  <si>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456.46</t>
  </si>
  <si>
    <t>271.55</t>
  </si>
  <si>
    <t>145.63</t>
  </si>
  <si>
    <t>95.87</t>
  </si>
  <si>
    <t>Tangible Book Value</t>
  </si>
  <si>
    <t>Tangible Book Value Per Share</t>
  </si>
  <si>
    <t>455.47</t>
  </si>
  <si>
    <t>269.94</t>
  </si>
  <si>
    <t>144.55</t>
  </si>
  <si>
    <t>94.57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</si>
  <si>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</si>
  <si>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</si>
  <si>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</si>
  <si>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</si>
  <si>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</si>
  <si>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</si>
  <si>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</si>
  <si>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</si>
  <si>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</si>
  <si>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</si>
  <si>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</si>
  <si>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</si>
  <si>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</si>
  <si>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</si>
  <si>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</si>
  <si>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</si>
  <si>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</si>
  <si>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</si>
  <si>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</si>
  <si>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</si>
  <si>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</si>
  <si>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</si>
  <si>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</si>
  <si>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</si>
  <si>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</si>
  <si>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</si>
  <si>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</si>
  <si>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</si>
  <si>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</si>
  <si>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</si>
  <si>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</si>
  <si>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</si>
  <si>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</si>
  <si>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</si>
  <si>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-126.58</t>
  </si>
  <si>
    <t>-184.91</t>
  </si>
  <si>
    <t>-290.28</t>
  </si>
  <si>
    <t>-137.51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</si>
  <si>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</si>
  <si>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</si>
  <si>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</si>
  <si>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</si>
  <si>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</si>
  <si>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</si>
  <si>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-79.11</t>
  </si>
  <si>
    <t>-115.54</t>
  </si>
  <si>
    <t>-181.42</t>
  </si>
  <si>
    <t>-85.94</t>
  </si>
  <si>
    <t>Normalized Diluted EPS</t>
  </si>
  <si>
    <t>American Depositary Receipts Ratio (ADR)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</si>
  <si>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</si>
  <si>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</si>
  <si>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</si>
  <si>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</si>
  <si>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</si>
  <si>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</si>
  <si>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</si>
  <si>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</si>
  <si>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</si>
  <si>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</si>
  <si>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</si>
  <si>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</si>
  <si>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</si>
  <si>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</si>
  <si>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</si>
  <si>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</si>
  <si>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</si>
  <si>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</si>
  <si>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-16.46</t>
  </si>
  <si>
    <t>-32.98</t>
  </si>
  <si>
    <t>-35.35</t>
  </si>
  <si>
    <t>Return on Total Capital</t>
  </si>
  <si>
    <t>-17.38</t>
  </si>
  <si>
    <t>-37.64</t>
  </si>
  <si>
    <t>-41.77</t>
  </si>
  <si>
    <t>Return On Equity %</t>
  </si>
  <si>
    <t>-50.8</t>
  </si>
  <si>
    <t>-111.43</t>
  </si>
  <si>
    <t>-118.81</t>
  </si>
  <si>
    <t>Return on Common Equity</t>
  </si>
  <si>
    <t>Margin Analysis</t>
  </si>
  <si>
    <t>Gross Profit Margin %</t>
  </si>
  <si>
    <t>73.4</t>
  </si>
  <si>
    <t>67.53</t>
  </si>
  <si>
    <t>79.76</t>
  </si>
  <si>
    <t>66.58</t>
  </si>
  <si>
    <t>SG&amp;A Margin</t>
  </si>
  <si>
    <t>102.42</t>
  </si>
  <si>
    <t>130.92</t>
  </si>
  <si>
    <t>263.38</t>
  </si>
  <si>
    <t>217.1</t>
  </si>
  <si>
    <t>EBITDA Margin %</t>
  </si>
  <si>
    <t>-136.42</t>
  </si>
  <si>
    <t>-160.9</t>
  </si>
  <si>
    <t>-265.68</t>
  </si>
  <si>
    <t>-183.44</t>
  </si>
  <si>
    <t>EBITA Margin %</t>
  </si>
  <si>
    <t>-146.27</t>
  </si>
  <si>
    <t>-172.38</t>
  </si>
  <si>
    <t>-280.94</t>
  </si>
  <si>
    <t>EBIT Margin %</t>
  </si>
  <si>
    <t>-146.36</t>
  </si>
  <si>
    <t>-172.48</t>
  </si>
  <si>
    <t>-281.04</t>
  </si>
  <si>
    <t>-202.18</t>
  </si>
  <si>
    <t>Income From Continuing Operations Margin %</t>
  </si>
  <si>
    <t>-148.11</t>
  </si>
  <si>
    <t>-174.37</t>
  </si>
  <si>
    <t>-278.91</t>
  </si>
  <si>
    <t>-198.84</t>
  </si>
  <si>
    <t>Net Income Margin %</t>
  </si>
  <si>
    <t>Net Avail. For Common Margin %</t>
  </si>
  <si>
    <t>Normalized Net Income Margin</t>
  </si>
  <si>
    <t>-92.57</t>
  </si>
  <si>
    <t>-108.95</t>
  </si>
  <si>
    <t>-174.32</t>
  </si>
  <si>
    <t>-124.28</t>
  </si>
  <si>
    <t>Levered Free Cash Flow Margin</t>
  </si>
  <si>
    <t>-130.53</t>
  </si>
  <si>
    <t>-186.14</t>
  </si>
  <si>
    <t>-134.75</t>
  </si>
  <si>
    <t>Unlevered Free Cash Flow Margin</t>
  </si>
  <si>
    <t>-128.09</t>
  </si>
  <si>
    <t>-183.59</t>
  </si>
  <si>
    <t>-132.77</t>
  </si>
  <si>
    <t>Asset Turnover</t>
  </si>
  <si>
    <t>0.15</t>
  </si>
  <si>
    <t>0.19</t>
  </si>
  <si>
    <t>0.28</t>
  </si>
  <si>
    <t>Fixed Assets Turnover</t>
  </si>
  <si>
    <t>0.45</t>
  </si>
  <si>
    <t>0.66</t>
  </si>
  <si>
    <t>1.29</t>
  </si>
  <si>
    <t>Receivables Turnover (Average Receivables)</t>
  </si>
  <si>
    <t>12.02</t>
  </si>
  <si>
    <t>4.47</t>
  </si>
  <si>
    <t>Inventory Turnover (Average Inventory)</t>
  </si>
  <si>
    <t>14.28</t>
  </si>
  <si>
    <t>1.95</t>
  </si>
  <si>
    <t>2.35</t>
  </si>
  <si>
    <t>Short Term Liquidity</t>
  </si>
  <si>
    <t>Current Ratio</t>
  </si>
  <si>
    <t>6.12</t>
  </si>
  <si>
    <t>6.76</t>
  </si>
  <si>
    <t>1.72</t>
  </si>
  <si>
    <t>4.88</t>
  </si>
  <si>
    <t>Quick Ratio</t>
  </si>
  <si>
    <t>5.92</t>
  </si>
  <si>
    <t>6.05</t>
  </si>
  <si>
    <t>1.4</t>
  </si>
  <si>
    <t>4.31</t>
  </si>
  <si>
    <t>Operating Cash Flow to Current Liabilities</t>
  </si>
  <si>
    <t>-1.13</t>
  </si>
  <si>
    <t>-3.46</t>
  </si>
  <si>
    <t>-1.03</t>
  </si>
  <si>
    <t>-4.56</t>
  </si>
  <si>
    <t>Days Sales Outstanding (Average Receivables)</t>
  </si>
  <si>
    <t>30.36</t>
  </si>
  <si>
    <t>72.95</t>
  </si>
  <si>
    <t>81.8</t>
  </si>
  <si>
    <t>Days Outstanding Inventory (Average Inventory)</t>
  </si>
  <si>
    <t>25.56</t>
  </si>
  <si>
    <t>187.34</t>
  </si>
  <si>
    <t>155.43</t>
  </si>
  <si>
    <t>Average Days Payable Outstanding</t>
  </si>
  <si>
    <t>158.9</t>
  </si>
  <si>
    <t>489.03</t>
  </si>
  <si>
    <t>394.79</t>
  </si>
  <si>
    <t>Cash Conversion Cycle (Average Days)</t>
  </si>
  <si>
    <t>-102.99</t>
  </si>
  <si>
    <t>-228.75</t>
  </si>
  <si>
    <t>-157.56</t>
  </si>
  <si>
    <t>Long Term Solvency</t>
  </si>
  <si>
    <t>Total Debt/Equity</t>
  </si>
  <si>
    <t>58.89</t>
  </si>
  <si>
    <t>117.44</t>
  </si>
  <si>
    <t>59.87</t>
  </si>
  <si>
    <t>108.54</t>
  </si>
  <si>
    <t>Total Debt / Total Capital</t>
  </si>
  <si>
    <t>37.06</t>
  </si>
  <si>
    <t>54.01</t>
  </si>
  <si>
    <t>37.45</t>
  </si>
  <si>
    <t>52.05</t>
  </si>
  <si>
    <t>LT Debt/Equity</t>
  </si>
  <si>
    <t>46.13</t>
  </si>
  <si>
    <t>112.04</t>
  </si>
  <si>
    <t>2.73</t>
  </si>
  <si>
    <t>99.22</t>
  </si>
  <si>
    <t>Long-Term Debt / Total Capital</t>
  </si>
  <si>
    <t>29.03</t>
  </si>
  <si>
    <t>51.53</t>
  </si>
  <si>
    <t>1.71</t>
  </si>
  <si>
    <t>47.58</t>
  </si>
  <si>
    <t>Total Liabilities / Total Assets</t>
  </si>
  <si>
    <t>39.7</t>
  </si>
  <si>
    <t>57.01</t>
  </si>
  <si>
    <t>48.93</t>
  </si>
  <si>
    <t>57.86</t>
  </si>
  <si>
    <t>EBIT / Interest Expense</t>
  </si>
  <si>
    <t>-42.47</t>
  </si>
  <si>
    <t>-44.29</t>
  </si>
  <si>
    <t>-68.89</t>
  </si>
  <si>
    <t>-64.01</t>
  </si>
  <si>
    <t>EBITDA / Interest Expense</t>
  </si>
  <si>
    <t>-35.66</t>
  </si>
  <si>
    <t>-37.58</t>
  </si>
  <si>
    <t>-61.92</t>
  </si>
  <si>
    <t>-53.46</t>
  </si>
  <si>
    <t>(EBITDA - Capex) / Interest Expense</t>
  </si>
  <si>
    <t>-36.72</t>
  </si>
  <si>
    <t>-40.43</t>
  </si>
  <si>
    <t>-64.71</t>
  </si>
  <si>
    <t>-58.97</t>
  </si>
  <si>
    <t>Total Debt / EBITDA</t>
  </si>
  <si>
    <t>-2.56</t>
  </si>
  <si>
    <t>-2.05</t>
  </si>
  <si>
    <t>-0.64</t>
  </si>
  <si>
    <t>-0.92</t>
  </si>
  <si>
    <t>Net Debt / EBITDA</t>
  </si>
  <si>
    <t>2.31</t>
  </si>
  <si>
    <t>-0.13</t>
  </si>
  <si>
    <t>0.56</t>
  </si>
  <si>
    <t>0.04</t>
  </si>
  <si>
    <t>Total Debt / (EBITDA - Capex)</t>
  </si>
  <si>
    <t>-2.49</t>
  </si>
  <si>
    <t>-1.91</t>
  </si>
  <si>
    <t>-0.61</t>
  </si>
  <si>
    <t>-0.84</t>
  </si>
  <si>
    <t>Net Debt / (EBITDA - Capex)</t>
  </si>
  <si>
    <t>2.24</t>
  </si>
  <si>
    <t>-0.12</t>
  </si>
  <si>
    <t>0.54</t>
  </si>
  <si>
    <t>0.03</t>
  </si>
  <si>
    <t>Growth Over Prior Year</t>
  </si>
  <si>
    <t>Total Revenues, 1 Yr. Growth %</t>
  </si>
  <si>
    <t>24.08</t>
  </si>
  <si>
    <t>10.76</t>
  </si>
  <si>
    <t>40.91</t>
  </si>
  <si>
    <t>Gross Profit, 1 Yr. Growth %</t>
  </si>
  <si>
    <t>14.16</t>
  </si>
  <si>
    <t>30.82</t>
  </si>
  <si>
    <t>17.62</t>
  </si>
  <si>
    <t>EBITDA, 1 Yr. Growth %</t>
  </si>
  <si>
    <t>46.35</t>
  </si>
  <si>
    <t>82.82</t>
  </si>
  <si>
    <t>-2.71</t>
  </si>
  <si>
    <t>EBITA, 1 Yr. Growth %</t>
  </si>
  <si>
    <t>46.24</t>
  </si>
  <si>
    <t>80.46</t>
  </si>
  <si>
    <t>1.32</t>
  </si>
  <si>
    <t>EBIT, 1 Yr. Growth %</t>
  </si>
  <si>
    <t>46.22</t>
  </si>
  <si>
    <t>80.42</t>
  </si>
  <si>
    <t>1.37</t>
  </si>
  <si>
    <t>Earnings From Cont. Operations, 1 Yr. Growth %</t>
  </si>
  <si>
    <t>46.08</t>
  </si>
  <si>
    <t>77.16</t>
  </si>
  <si>
    <t>0.46</t>
  </si>
  <si>
    <t>Net Income, 1 Yr. Growth %</t>
  </si>
  <si>
    <t>Normalized Net Income, 1 Yr. Growth %</t>
  </si>
  <si>
    <t>46.04</t>
  </si>
  <si>
    <t>Diluted EPS Before Extra, 1 Yr. Growth %</t>
  </si>
  <si>
    <t>56.98</t>
  </si>
  <si>
    <t>-52.63</t>
  </si>
  <si>
    <t>Accounts Receivable, 1 Yr. Growth %</t>
  </si>
  <si>
    <t>259.18</t>
  </si>
  <si>
    <t>140.25</t>
  </si>
  <si>
    <t>23.18</t>
  </si>
  <si>
    <t>Inventory, 1 Yr. Growth %</t>
  </si>
  <si>
    <t>313.87</t>
  </si>
  <si>
    <t>428.29</t>
  </si>
  <si>
    <t>28.96</t>
  </si>
  <si>
    <t>Net Property, Plant and Equip., 1 Yr. Growth %</t>
  </si>
  <si>
    <t>25.68</t>
  </si>
  <si>
    <t>-64.69</t>
  </si>
  <si>
    <t>78.27</t>
  </si>
  <si>
    <t>Total Assets, 1 Yr. Growth %</t>
  </si>
  <si>
    <t>-16.56</t>
  </si>
  <si>
    <t>-1.9</t>
  </si>
  <si>
    <t>-9.01</t>
  </si>
  <si>
    <t>Tangible Book Value, 1 Yr. Growth %</t>
  </si>
  <si>
    <t>-40.73</t>
  </si>
  <si>
    <t>16.34</t>
  </si>
  <si>
    <t>-25.37</t>
  </si>
  <si>
    <t>Common Equity, 1 Yr. Growth %</t>
  </si>
  <si>
    <t>-40.51</t>
  </si>
  <si>
    <t>16.52</t>
  </si>
  <si>
    <t>-24.91</t>
  </si>
  <si>
    <t>Cash From Operations, 1 Yr. Growth %</t>
  </si>
  <si>
    <t>82.55</t>
  </si>
  <si>
    <t>68.64</t>
  </si>
  <si>
    <t>15.26</t>
  </si>
  <si>
    <t>Capital Expenditures, 1 Yr. Growth %</t>
  </si>
  <si>
    <t>279.42</t>
  </si>
  <si>
    <t>14.01</t>
  </si>
  <si>
    <t>115.13</t>
  </si>
  <si>
    <t>Levered Free Cash Flow, 1 Yr. Growth %</t>
  </si>
  <si>
    <t>57.91</t>
  </si>
  <si>
    <t>2.01</t>
  </si>
  <si>
    <t>Unlevered Free Cash Flow, 1 Yr. Growth %</t>
  </si>
  <si>
    <t>58.71</t>
  </si>
  <si>
    <t>1.91</t>
  </si>
  <si>
    <t>Compound Annual Growth Rate Over Two Years</t>
  </si>
  <si>
    <t>Total Revenues, 2 Yr. CAGR %</t>
  </si>
  <si>
    <t>17.23</t>
  </si>
  <si>
    <t>24.93</t>
  </si>
  <si>
    <t>Gross Profit, 2 Yr. CAGR %</t>
  </si>
  <si>
    <t>22.2</t>
  </si>
  <si>
    <t>24.04</t>
  </si>
  <si>
    <t>EBITDA, 2 Yr. CAGR %</t>
  </si>
  <si>
    <t>63.6</t>
  </si>
  <si>
    <t>33.37</t>
  </si>
  <si>
    <t>EBITA, 2 Yr. CAGR %</t>
  </si>
  <si>
    <t>62.47</t>
  </si>
  <si>
    <t>35.22</t>
  </si>
  <si>
    <t>EBIT, 2 Yr. CAGR %</t>
  </si>
  <si>
    <t>62.45</t>
  </si>
  <si>
    <t>35.24</t>
  </si>
  <si>
    <t>Earnings From Cont. Operations, 2 Yr. CAGR %</t>
  </si>
  <si>
    <t>60.87</t>
  </si>
  <si>
    <t>33.41</t>
  </si>
  <si>
    <t>Net Income, 2 Yr. CAGR %</t>
  </si>
  <si>
    <t>Normalized Net Income, 2 Yr. CAGR %</t>
  </si>
  <si>
    <t>Diluted EPS Before Extra, 2 Yr. CAGR %</t>
  </si>
  <si>
    <t>51.43</t>
  </si>
  <si>
    <t>-13.76</t>
  </si>
  <si>
    <t>Accounts Receivable, 2 Yr. CAGR %</t>
  </si>
  <si>
    <t>193.76</t>
  </si>
  <si>
    <t>72.03</t>
  </si>
  <si>
    <t>Inventory, 2 Yr. CAGR %</t>
  </si>
  <si>
    <t>367.59</t>
  </si>
  <si>
    <t>161.02</t>
  </si>
  <si>
    <t>Net Property, Plant and Equip., 2 Yr. CAGR %</t>
  </si>
  <si>
    <t>-33.38</t>
  </si>
  <si>
    <t>-20.66</t>
  </si>
  <si>
    <t>Total Assets, 2 Yr. CAGR %</t>
  </si>
  <si>
    <t>-9.53</t>
  </si>
  <si>
    <t>-5.52</t>
  </si>
  <si>
    <t>Tangible Book Value, 2 Yr. CAGR %</t>
  </si>
  <si>
    <t>-16.96</t>
  </si>
  <si>
    <t>-6.82</t>
  </si>
  <si>
    <t>Common Equity, 2 Yr. CAGR %</t>
  </si>
  <si>
    <t>-16.74</t>
  </si>
  <si>
    <t>-6.46</t>
  </si>
  <si>
    <t>Cash From Operations, 2 Yr. CAGR %</t>
  </si>
  <si>
    <t>75.46</t>
  </si>
  <si>
    <t>39.42</t>
  </si>
  <si>
    <t>Capital Expenditures, 2 Yr. CAGR %</t>
  </si>
  <si>
    <t>107.99</t>
  </si>
  <si>
    <t>56.61</t>
  </si>
  <si>
    <t>Levered Free Cash Flow, 2 Yr. CAGR %</t>
  </si>
  <si>
    <t>26.92</t>
  </si>
  <si>
    <t>Unlevered Free Cash Flow, 2 Yr. CAGR %</t>
  </si>
  <si>
    <t>27.18</t>
  </si>
  <si>
    <t>Compound Annual Growth Rate Over Three Years</t>
  </si>
  <si>
    <t>Total Revenues, 3 Yr. CAGR %</t>
  </si>
  <si>
    <t>24.65</t>
  </si>
  <si>
    <t>Gross Profit, 3 Yr. CAGR %</t>
  </si>
  <si>
    <t>20.66</t>
  </si>
  <si>
    <t>EBITDA, 3 Yr. CAGR %</t>
  </si>
  <si>
    <t>37.58</t>
  </si>
  <si>
    <t>EBITA, 3 Yr. CAGR %</t>
  </si>
  <si>
    <t>38.81</t>
  </si>
  <si>
    <t>EBIT, 3 Yr. CAGR %</t>
  </si>
  <si>
    <t>38.82</t>
  </si>
  <si>
    <t>Earnings From Cont. Operations, 3 Yr. CAGR %</t>
  </si>
  <si>
    <t>37.5</t>
  </si>
  <si>
    <t>Net Income, 3 Yr. CAGR %</t>
  </si>
  <si>
    <t>Normalized Net Income, 3 Yr. CAGR %</t>
  </si>
  <si>
    <t>Diluted EPS Before Extra, 3 Yr. CAGR %</t>
  </si>
  <si>
    <t>2.8</t>
  </si>
  <si>
    <t>Accounts Receivable, 3 Yr. CAGR %</t>
  </si>
  <si>
    <t>119.87</t>
  </si>
  <si>
    <t>Inventory, 3 Yr. CAGR %</t>
  </si>
  <si>
    <t>204.37</t>
  </si>
  <si>
    <t>Net Property, Plant and Equip., 3 Yr. CAGR %</t>
  </si>
  <si>
    <t>-7.51</t>
  </si>
  <si>
    <t>Total Assets, 3 Yr. CAGR %</t>
  </si>
  <si>
    <t>-9.36</t>
  </si>
  <si>
    <t>Tangible Book Value, 3 Yr. CAGR %</t>
  </si>
  <si>
    <t>-19.87</t>
  </si>
  <si>
    <t>Common Equity, 3 Yr. CAGR %</t>
  </si>
  <si>
    <t>-19.56</t>
  </si>
  <si>
    <t>Cash From Operations, 3 Yr. CAGR %</t>
  </si>
  <si>
    <t>52.53</t>
  </si>
  <si>
    <t>Capital Expenditures, 3 Yr. CAGR %</t>
  </si>
  <si>
    <t>110.34</t>
  </si>
  <si>
    <t>2024</t>
  </si>
  <si>
    <t>Capitalization
                                    1</t>
  </si>
  <si>
    <t>5,857</t>
  </si>
  <si>
    <t>Change</t>
  </si>
  <si>
    <t>-</t>
  </si>
  <si>
    <t>Enterprise Value (EV)
                                    1</t>
  </si>
  <si>
    <t>5,796</t>
  </si>
  <si>
    <t>P/E ratio</t>
  </si>
  <si>
    <t>-2.9x</t>
  </si>
  <si>
    <t>PBR</t>
  </si>
  <si>
    <t>4.16x</t>
  </si>
  <si>
    <t>PEG</t>
  </si>
  <si>
    <t>0.1x</t>
  </si>
  <si>
    <t>Capitalization / Revenue</t>
  </si>
  <si>
    <t>5.9x</t>
  </si>
  <si>
    <t>EV / Revenue</t>
  </si>
  <si>
    <t>5.84x</t>
  </si>
  <si>
    <t>EV / EBITDA</t>
  </si>
  <si>
    <t>-3.18x</t>
  </si>
  <si>
    <t>EV / EBIT</t>
  </si>
  <si>
    <t>-2.89x</t>
  </si>
  <si>
    <t>EV / FCF</t>
  </si>
  <si>
    <t>-4,331,675x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</si>
  <si>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</si>
  <si>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</si>
  <si>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</si>
  <si>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</si>
  <si>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</si>
  <si>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-137.5</t>
  </si>
  <si>
    <t>Distribution rate</t>
  </si>
  <si>
    <t>Net sales
                                    1</t>
  </si>
  <si>
    <t>993</t>
  </si>
  <si>
    <t>EBITDA
                                    1</t>
  </si>
  <si>
    <t>-1,822</t>
  </si>
  <si>
    <t>EBIT
                                    1</t>
  </si>
  <si>
    <t>-2,008</t>
  </si>
  <si>
    <t>Net income
                                    1</t>
  </si>
  <si>
    <t>-1,975</t>
  </si>
  <si>
    <t>Net Debt
                                    1</t>
  </si>
  <si>
    <t>-60.55</t>
  </si>
  <si>
    <t>Reference price
                                    2</t>
  </si>
  <si>
    <t>398.35</t>
  </si>
  <si>
    <t>Nbr of stocks (in thousands)</t>
  </si>
  <si>
    <t>14,702</t>
  </si>
  <si>
    <t>Announcement Date</t>
  </si>
  <si>
    <t>8/22/24</t>
  </si>
  <si>
    <t>address1</t>
  </si>
  <si>
    <t>2-2-1 Yaesu, Chuo-ku</t>
  </si>
  <si>
    <t>address2</t>
  </si>
  <si>
    <t>8th Floor, Yaesu Central Tower</t>
  </si>
  <si>
    <t>city</t>
  </si>
  <si>
    <t>Tokyo</t>
  </si>
  <si>
    <t>zip</t>
  </si>
  <si>
    <t>104-0028</t>
  </si>
  <si>
    <t>country</t>
  </si>
  <si>
    <t>phone</t>
  </si>
  <si>
    <t>81 3 6910 3040</t>
  </si>
  <si>
    <t>website</t>
  </si>
  <si>
    <t>https://pixiedusttech.com</t>
  </si>
  <si>
    <t>industry</t>
  </si>
  <si>
    <t>Consumer Electronics</t>
  </si>
  <si>
    <t>industryKey</t>
  </si>
  <si>
    <t>consumer-electronics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</si>
  <si>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</si>
  <si>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</si>
  <si>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</si>
  <si>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</si>
  <si>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</si>
  <si>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</si>
  <si>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</si>
  <si>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Pixie Dust Technologies, Inc. focuses on personal care and diversity, and workspace and digital transformation businesses primarily in Japan. The company offers SonoRepro, an ultrasonic non-contact vibrotactile stimulation scalp care device; VUEVO, a series of directional voice arrival detection devices for individuals with deaf and hard-of-hearing; and kikippa, an acoustic stimulation device functioning as a desk-top speaker. It also provides iwasemi, a sound-absorbing or sound-proofing material for architectural and interior design firms; hackke, a location positioning technology; KOTOWARI, a technology offering spatial analysis data; and magickiri, a planning services and monitoring service, which monitors human behavior and analyzes the customer's environment on the customer's behalf. In addition, the company operates Pixie Nest, a membership forum, which hosts meetings and distributes information to facilitate solving social issues. Pixie Dust Technologies, Inc. was incorporated in 2017 and is headquartered in Tokyo, Japan.</t>
  </si>
  <si>
    <t>fullTimeEmployees</t>
  </si>
  <si>
    <t>companyOfficers</t>
  </si>
  <si>
    <t>[{'maxAge': 1, 'name': 'Dr. Yoichi  Ochiai', 'age': 35, 'title': 'Co-Founder, CEO &amp; Chairman', 'yearBorn': 1988, 'exercisedValue': 0, 'unexercisedValue': 0}, {'maxAge': 1, 'name': 'Mr. Taiichiro  Murakami', 'age': 37, 'title': 'Co-Founder, COO, President &amp; Director', 'yearBorn': 1986, 'exercisedValue': 0, 'unexercisedValue': 0}, {'maxAge': 1, 'name': 'Mr. Nobuhiro  Takagi', 'age': 44, 'title': 'Co-CFO &amp; Chief Accounting Officer', 'yearBorn': 1979, 'exercisedValue': 0, 'unexercisedValue': 0}, {'maxAge': 1, 'name': 'Mr. Nobufusa  Tarumi', 'age': 44, 'title': 'Co-Chief Financial Officer', 'yearBorn': 1979, 'exercisedValue': 0, 'unexercisedValue': 0}, {'maxAge': 1, 'name': 'Dr. Takayuki  Hoshi', 'age': 42, 'title': 'Chief Research Officer &amp; Director', 'yearBorn': 1981,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</si>
  <si>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</si>
  <si>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</si>
  <si>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</si>
  <si>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</si>
  <si>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</si>
  <si>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</si>
  <si>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</si>
  <si>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</si>
  <si>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</si>
  <si>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</si>
  <si>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</si>
  <si>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</si>
  <si>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</si>
  <si>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</si>
  <si>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</si>
  <si>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</si>
  <si>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</si>
  <si>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</si>
  <si>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</si>
  <si>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</si>
  <si>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</si>
  <si>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</si>
  <si>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forwardPE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</si>
  <si>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</si>
  <si>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</si>
  <si>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</si>
  <si>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</si>
  <si>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</si>
  <si>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</si>
  <si>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</si>
  <si>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</si>
  <si>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</si>
  <si>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</si>
  <si>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</si>
  <si>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</si>
  <si>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</si>
  <si>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</si>
  <si>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</si>
  <si>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</si>
  <si>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</si>
  <si>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</si>
  <si>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</si>
  <si>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</si>
  <si>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</si>
  <si>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</si>
  <si>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</si>
  <si>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</si>
  <si>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</si>
  <si>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</si>
  <si>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</si>
  <si>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</si>
  <si>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</si>
  <si>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</si>
  <si>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</si>
  <si>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Pixie Dust Technologies,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</si>
  <si>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</si>
  <si>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</si>
  <si>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</si>
  <si>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</si>
  <si>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</si>
  <si>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</si>
  <si>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</si>
  <si>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3c6d16b1-3cba-3443-a778-dd8a4010c2b5</t>
  </si>
  <si>
    <t>messageBoardId</t>
  </si>
  <si>
    <t>finmb_547986071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</si>
  <si>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</si>
  <si>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</si>
  <si>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</si>
  <si>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</si>
  <si>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</si>
  <si>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</si>
  <si>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</si>
  <si>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</si>
  <si>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</si>
  <si>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</si>
  <si>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</si>
  <si>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</si>
  <si>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</si>
  <si>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</si>
  <si>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</si>
  <si>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</si>
  <si>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</si>
  <si>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</si>
  <si>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</si>
  <si>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</si>
  <si>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</si>
  <si>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</si>
  <si>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</si>
  <si>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</si>
  <si>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</si>
  <si>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</si>
  <si>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</si>
  <si>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</si>
  <si>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JPY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</si>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</sst>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ixiedust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-43.70839637669629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8622591.0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95.87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-0.0047192387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-4.82724</v>
      </c>
      <c r="C2" s="1">
        <v>-7.059600000000001</v>
      </c>
      <c r="D2" s="1">
        <v>-12.5292</v>
      </c>
      <c r="E2" s="1">
        <v>-12.5292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0.318</v>
      </c>
      <c r="C3" s="1">
        <v>0.46428</v>
      </c>
      <c r="D3" s="1">
        <v>0.68688</v>
      </c>
      <c r="E3" s="1">
        <v>1.17024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0.31164</v>
      </c>
      <c r="C4" s="1">
        <v>0.37524</v>
      </c>
      <c r="D4" s="1">
        <v>0.45156</v>
      </c>
      <c r="E4" s="1">
        <v>0.00636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0.318</v>
      </c>
      <c r="C5" s="1">
        <v>0.46428</v>
      </c>
      <c r="D5" s="1">
        <v>0.68688</v>
      </c>
      <c r="E5" s="1">
        <v>1.18296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0.00636</v>
      </c>
      <c r="C6" s="1">
        <v>0.01272</v>
      </c>
      <c r="D6" s="1">
        <v>0.01908</v>
      </c>
      <c r="E6" s="1">
        <v>0.0318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0.19716</v>
      </c>
      <c r="D7" s="1">
        <v>0.01908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0.4134</v>
      </c>
      <c r="E8" s="1">
        <v>0.01908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-0.35616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0.05088</v>
      </c>
      <c r="C10" s="1">
        <v>-0.42612</v>
      </c>
      <c r="D10" s="1">
        <v>-0.73776</v>
      </c>
      <c r="E10" s="1">
        <v>-0.29256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0.00636</v>
      </c>
      <c r="C11" s="1">
        <v>-0.10812</v>
      </c>
      <c r="D11" s="1">
        <v>-0.62964</v>
      </c>
      <c r="E11" s="1">
        <v>-0.2226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0.24168</v>
      </c>
      <c r="C12" s="1">
        <v>0.05724</v>
      </c>
      <c r="D12" s="1">
        <v>2.69028</v>
      </c>
      <c r="E12" s="1">
        <v>-1.72356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0.43884</v>
      </c>
      <c r="C13" s="1">
        <v>0.20352</v>
      </c>
      <c r="D13" s="1">
        <v>-1.47552</v>
      </c>
      <c r="E13" s="1">
        <v>0.6232800000000001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-3.74604</v>
      </c>
      <c r="C14" s="1">
        <v>-6.8688</v>
      </c>
      <c r="D14" s="1">
        <v>-11.5116</v>
      </c>
      <c r="E14" s="1">
        <v>-13.2924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-0.11448</v>
      </c>
      <c r="C15" s="1">
        <v>-0.4452</v>
      </c>
      <c r="D15" s="1">
        <v>-0.5088</v>
      </c>
      <c r="E15" s="1">
        <v>-1.10028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0.03816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-0.01272</v>
      </c>
      <c r="C17" s="1">
        <v>-0.02544</v>
      </c>
      <c r="D17" s="1">
        <v>-0.05088</v>
      </c>
      <c r="E17" s="1">
        <v>-0.06996000000000001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5.088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4.95444</v>
      </c>
      <c r="C19" s="1">
        <v>-0.47064</v>
      </c>
      <c r="D19" s="1">
        <v>-0.56604</v>
      </c>
      <c r="E19" s="1">
        <v>-1.17024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1.8444</v>
      </c>
      <c r="C20" s="1">
        <v>1.59</v>
      </c>
      <c r="D20" s="1">
        <v>1.59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1.8444</v>
      </c>
      <c r="C21" s="1">
        <v>1.59</v>
      </c>
      <c r="D21" s="1">
        <v>1.59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-0.40704</v>
      </c>
      <c r="C22" s="1">
        <v>-1.9398</v>
      </c>
      <c r="D22" s="1">
        <v>-0.12084</v>
      </c>
      <c r="E22" s="1">
        <v>-0.17808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-0.40704</v>
      </c>
      <c r="C23" s="1">
        <v>-1.9398</v>
      </c>
      <c r="D23" s="1">
        <v>-0.12084</v>
      </c>
      <c r="E23" s="1">
        <v>-0.17808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12.5928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13.8012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-0.4134</v>
      </c>
      <c r="D26" s="1">
        <v>-1.01124</v>
      </c>
      <c r="E26" s="1">
        <v>-1.53276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1.83804</v>
      </c>
      <c r="C27" s="1">
        <v>-0.7632</v>
      </c>
      <c r="D27" s="1">
        <v>14.2464</v>
      </c>
      <c r="E27" s="1">
        <v>10.8756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0.21624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3.0528</v>
      </c>
      <c r="C29" s="1">
        <v>-8.0772</v>
      </c>
      <c r="D29" s="1">
        <v>2.1624</v>
      </c>
      <c r="E29" s="1">
        <v>-3.35808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0.10812</v>
      </c>
      <c r="C31" s="1">
        <v>0.15264</v>
      </c>
      <c r="D31" s="1">
        <v>0.17808</v>
      </c>
      <c r="E31" s="1">
        <v>0.19716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-5.2788</v>
      </c>
      <c r="D32" s="1">
        <v>-8.3316</v>
      </c>
      <c r="E32" s="1">
        <v>-8.522400000000001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-5.1834</v>
      </c>
      <c r="D33" s="1">
        <v>-8.2044</v>
      </c>
      <c r="E33" s="1">
        <v>-8.3952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0.8268</v>
      </c>
      <c r="D34" s="1">
        <v>0.9094800000000001</v>
      </c>
      <c r="E34" s="1">
        <v>0.47064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1.83804</v>
      </c>
      <c r="C35" s="1">
        <v>-0.34344</v>
      </c>
      <c r="D35" s="1">
        <v>1.4628</v>
      </c>
      <c r="E35" s="1">
        <v>-0.17808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19.5252</v>
      </c>
      <c r="C3" s="1">
        <v>11.448</v>
      </c>
      <c r="D3" s="1">
        <v>13.6104</v>
      </c>
      <c r="E3" s="1">
        <v>10.2396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19.5252</v>
      </c>
      <c r="C4" s="1">
        <v>11.448</v>
      </c>
      <c r="D4" s="1">
        <v>13.6104</v>
      </c>
      <c r="E4" s="1">
        <v>10.2396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0.14628</v>
      </c>
      <c r="C5" s="1">
        <v>0.52152</v>
      </c>
      <c r="D5" s="1">
        <v>1.26564</v>
      </c>
      <c r="E5" s="1">
        <v>1.5582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0.159</v>
      </c>
      <c r="C6" s="1">
        <v>0.01908</v>
      </c>
      <c r="D6" s="1">
        <v>0.9222</v>
      </c>
      <c r="E6" s="1">
        <v>0.7632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0.14628</v>
      </c>
      <c r="C7" s="1">
        <v>0.54696</v>
      </c>
      <c r="D7" s="1">
        <v>2.18784</v>
      </c>
      <c r="E7" s="1">
        <v>2.3214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0.0318</v>
      </c>
      <c r="C8" s="1">
        <v>0.14628</v>
      </c>
      <c r="D8" s="1">
        <v>0.78228</v>
      </c>
      <c r="E8" s="1">
        <v>1.01124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0.61056</v>
      </c>
      <c r="C9" s="1">
        <v>0.77592</v>
      </c>
      <c r="D9" s="1">
        <v>1.15116</v>
      </c>
      <c r="E9" s="1">
        <v>0.65508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0.477</v>
      </c>
      <c r="D10" s="1">
        <v>1.65996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20.2884</v>
      </c>
      <c r="C11" s="1">
        <v>13.356</v>
      </c>
      <c r="D11" s="1">
        <v>19.3344</v>
      </c>
      <c r="E11" s="1">
        <v>14.2464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8.967600000000001</v>
      </c>
      <c r="C12" s="1">
        <v>11.3844</v>
      </c>
      <c r="D12" s="1">
        <v>5.59044</v>
      </c>
      <c r="E12" s="1">
        <v>8.8404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-1.03032</v>
      </c>
      <c r="C13" s="1">
        <v>-1.38648</v>
      </c>
      <c r="D13" s="1">
        <v>-2.067</v>
      </c>
      <c r="E13" s="1">
        <v>-2.58216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7.95</v>
      </c>
      <c r="C14" s="1">
        <v>9.9852</v>
      </c>
      <c r="D14" s="1">
        <v>3.52344</v>
      </c>
      <c r="E14" s="1">
        <v>6.27732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0.0318</v>
      </c>
      <c r="C15" s="1">
        <v>0.05724</v>
      </c>
      <c r="D15" s="1">
        <v>0.08904000000000001</v>
      </c>
      <c r="E15" s="1">
        <v>0.12084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0.6042000000000001</v>
      </c>
      <c r="C16" s="1">
        <v>0.69324</v>
      </c>
      <c r="D16" s="1">
        <v>0.6678000000000001</v>
      </c>
      <c r="E16" s="1">
        <v>0.89676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28.8744</v>
      </c>
      <c r="C17" s="1">
        <v>24.1044</v>
      </c>
      <c r="D17" s="1">
        <v>23.6592</v>
      </c>
      <c r="E17" s="1">
        <v>21.4968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0.6042000000000001</v>
      </c>
      <c r="C19" s="1">
        <v>0.636</v>
      </c>
      <c r="D19" s="1">
        <v>3.49164</v>
      </c>
      <c r="E19" s="1">
        <v>1.55184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0.20352</v>
      </c>
      <c r="C20" s="1">
        <v>0.54696</v>
      </c>
      <c r="D20" s="1">
        <v>0.2862</v>
      </c>
      <c r="E20" s="1">
        <v>0.31164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1.908</v>
      </c>
      <c r="C21" s="1">
        <v>0.0318</v>
      </c>
      <c r="D21" s="1">
        <v>6.4236</v>
      </c>
      <c r="E21" s="1">
        <v>0.08268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0.31164</v>
      </c>
      <c r="C22" s="1">
        <v>0.52152</v>
      </c>
      <c r="D22" s="1">
        <v>0.45156</v>
      </c>
      <c r="E22" s="1">
        <v>0.7632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0.0636</v>
      </c>
      <c r="C23" s="1">
        <v>0.07632</v>
      </c>
      <c r="D23" s="1">
        <v>0.02544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0.21624</v>
      </c>
      <c r="C24" s="1">
        <v>0.14628</v>
      </c>
      <c r="D24" s="1">
        <v>0.52152</v>
      </c>
      <c r="E24" s="1">
        <v>0.20352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3.31992</v>
      </c>
      <c r="C25" s="1">
        <v>1.97796</v>
      </c>
      <c r="D25" s="1">
        <v>11.2572</v>
      </c>
      <c r="E25" s="1">
        <v>2.91288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3.4344</v>
      </c>
      <c r="C26" s="1">
        <v>4.98624</v>
      </c>
      <c r="D26" s="1">
        <v>0.13356</v>
      </c>
      <c r="E26" s="1">
        <v>6.4236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4.59828</v>
      </c>
      <c r="C27" s="1">
        <v>6.6144</v>
      </c>
      <c r="D27" s="1">
        <v>0.1908</v>
      </c>
      <c r="E27" s="1">
        <v>2.58852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0.52788</v>
      </c>
      <c r="C28" s="1">
        <v>0.52788</v>
      </c>
      <c r="D28" s="1">
        <v>0.52788</v>
      </c>
      <c r="E28" s="1">
        <v>0.52788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0.10176</v>
      </c>
      <c r="C29" s="1">
        <v>0.13992</v>
      </c>
      <c r="D29" s="1">
        <v>0.0</v>
      </c>
      <c r="E29" s="1">
        <v>0.52788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11.448</v>
      </c>
      <c r="C30" s="1">
        <v>13.7376</v>
      </c>
      <c r="D30" s="1">
        <v>11.5752</v>
      </c>
      <c r="E30" s="1">
        <v>12.4656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0.636</v>
      </c>
      <c r="C31" s="1">
        <v>0.636</v>
      </c>
      <c r="D31" s="1">
        <v>0.636</v>
      </c>
      <c r="E31" s="1">
        <v>0.318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25.122</v>
      </c>
      <c r="C32" s="1">
        <v>25.122</v>
      </c>
      <c r="D32" s="1">
        <v>39.3048</v>
      </c>
      <c r="E32" s="1">
        <v>49.1628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-8.3316</v>
      </c>
      <c r="C33" s="1">
        <v>-15.3912</v>
      </c>
      <c r="D33" s="1">
        <v>-27.8568</v>
      </c>
      <c r="E33" s="1">
        <v>-40.4496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17.4264</v>
      </c>
      <c r="C34" s="1">
        <v>10.3668</v>
      </c>
      <c r="D34" s="1">
        <v>12.084</v>
      </c>
      <c r="E34" s="1">
        <v>9.094800000000001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17.4264</v>
      </c>
      <c r="C35" s="1">
        <v>10.3668</v>
      </c>
      <c r="D35" s="1">
        <v>12.084</v>
      </c>
      <c r="E35" s="1">
        <v>9.094800000000001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28.8744</v>
      </c>
      <c r="C36" s="1">
        <v>24.1044</v>
      </c>
      <c r="D36" s="1">
        <v>23.6592</v>
      </c>
      <c r="E36" s="1">
        <v>21.4968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0.03816</v>
      </c>
      <c r="C38" s="1">
        <v>0.03816</v>
      </c>
      <c r="D38" s="1">
        <v>0.08904000000000001</v>
      </c>
      <c r="E38" s="1">
        <v>0.08904000000000001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0.03816</v>
      </c>
      <c r="C39" s="1">
        <v>0.03816</v>
      </c>
      <c r="D39" s="1">
        <v>0.08268</v>
      </c>
      <c r="E39" s="1">
        <v>0.08904000000000001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 t="s">
        <v>96</v>
      </c>
      <c r="C40" s="1" t="s">
        <v>97</v>
      </c>
      <c r="D40" s="1" t="s">
        <v>98</v>
      </c>
      <c r="E40" s="1" t="s">
        <v>99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17.3628</v>
      </c>
      <c r="C41" s="1">
        <v>10.3032</v>
      </c>
      <c r="D41" s="1">
        <v>11.9568</v>
      </c>
      <c r="E41" s="1">
        <v>8.967600000000001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 t="s">
        <v>102</v>
      </c>
      <c r="C42" s="1" t="s">
        <v>103</v>
      </c>
      <c r="D42" s="1" t="s">
        <v>104</v>
      </c>
      <c r="E42" s="1" t="s">
        <v>105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10.2396</v>
      </c>
      <c r="C43" s="1">
        <v>12.1476</v>
      </c>
      <c r="D43" s="1">
        <v>7.2504</v>
      </c>
      <c r="E43" s="1">
        <v>9.858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-9.222</v>
      </c>
      <c r="C44" s="1">
        <v>0.74412</v>
      </c>
      <c r="D44" s="1">
        <v>-6.35364</v>
      </c>
      <c r="E44" s="1">
        <v>-0.3816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3.52344</v>
      </c>
      <c r="C45" s="1">
        <v>4.71276</v>
      </c>
      <c r="D45" s="1">
        <v>4.693680000000001</v>
      </c>
      <c r="E45" s="1">
        <v>7.3776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0.01908</v>
      </c>
      <c r="D46" s="1">
        <v>0.03816</v>
      </c>
      <c r="E46" s="1">
        <v>0.03816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0.0318</v>
      </c>
      <c r="D47" s="1">
        <v>0.02544</v>
      </c>
      <c r="E47" s="1">
        <v>0.01908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0.0318</v>
      </c>
      <c r="C48" s="1">
        <v>0.0318</v>
      </c>
      <c r="D48" s="1">
        <v>0.01908</v>
      </c>
      <c r="E48" s="1">
        <v>0.01908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0.07632</v>
      </c>
      <c r="D49" s="1">
        <v>0.7568400000000001</v>
      </c>
      <c r="E49" s="1">
        <v>0.9858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1.39284</v>
      </c>
      <c r="C50" s="1">
        <v>1.39284</v>
      </c>
      <c r="D50" s="1">
        <v>1.39284</v>
      </c>
      <c r="E50" s="1">
        <v>1.39284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1.01124</v>
      </c>
      <c r="C51" s="1">
        <v>1.03032</v>
      </c>
      <c r="D51" s="1">
        <v>1.03032</v>
      </c>
      <c r="E51" s="1">
        <v>1.03032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1.25292</v>
      </c>
      <c r="C52" s="1">
        <v>1.7172</v>
      </c>
      <c r="D52" s="1">
        <v>2.21964</v>
      </c>
      <c r="E52" s="1">
        <v>2.59488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0.0</v>
      </c>
      <c r="C53" s="1">
        <v>0.0</v>
      </c>
      <c r="D53" s="1">
        <v>0.49608</v>
      </c>
      <c r="E53" s="1">
        <v>0.48336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3.26268</v>
      </c>
      <c r="C2" s="1">
        <v>4.044960000000001</v>
      </c>
      <c r="D2" s="1">
        <v>4.4838</v>
      </c>
      <c r="E2" s="1">
        <v>6.31548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3.26268</v>
      </c>
      <c r="C3" s="1">
        <v>4.044960000000001</v>
      </c>
      <c r="D3" s="1">
        <v>4.4838</v>
      </c>
      <c r="E3" s="1">
        <v>6.31548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0.8649600000000001</v>
      </c>
      <c r="C4" s="1">
        <v>1.31652</v>
      </c>
      <c r="D4" s="1">
        <v>0.9094800000000001</v>
      </c>
      <c r="E4" s="1">
        <v>2.11152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2.39136</v>
      </c>
      <c r="C5" s="1">
        <v>2.7348</v>
      </c>
      <c r="D5" s="1">
        <v>3.57432</v>
      </c>
      <c r="E5" s="1">
        <v>4.20396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3.339</v>
      </c>
      <c r="C6" s="1">
        <v>5.29788</v>
      </c>
      <c r="D6" s="1">
        <v>11.8296</v>
      </c>
      <c r="E6" s="1">
        <v>13.7376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3.82872</v>
      </c>
      <c r="C7" s="1">
        <v>4.41384</v>
      </c>
      <c r="D7" s="1">
        <v>4.36932</v>
      </c>
      <c r="E7" s="1">
        <v>3.26268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7.1868</v>
      </c>
      <c r="C8" s="1">
        <v>9.7308</v>
      </c>
      <c r="D8" s="1">
        <v>16.1544</v>
      </c>
      <c r="E8" s="1">
        <v>16.9812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-4.77636</v>
      </c>
      <c r="C9" s="1">
        <v>-6.996</v>
      </c>
      <c r="D9" s="1">
        <v>-12.5928</v>
      </c>
      <c r="E9" s="1">
        <v>-12.77724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-0.10812</v>
      </c>
      <c r="C10" s="1">
        <v>-0.15264</v>
      </c>
      <c r="D10" s="1">
        <v>-0.17808</v>
      </c>
      <c r="E10" s="1">
        <v>-0.19716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0.06996000000000001</v>
      </c>
      <c r="C11" s="1">
        <v>0.01272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-0.10812</v>
      </c>
      <c r="C12" s="1">
        <v>-0.15264</v>
      </c>
      <c r="D12" s="1">
        <v>-0.17808</v>
      </c>
      <c r="E12" s="1">
        <v>-0.19716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0.0</v>
      </c>
      <c r="C13" s="1">
        <v>0.0</v>
      </c>
      <c r="D13" s="1">
        <v>0.0</v>
      </c>
      <c r="E13" s="1">
        <v>0.18444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0.05088</v>
      </c>
      <c r="C14" s="1">
        <v>0.08268</v>
      </c>
      <c r="D14" s="1">
        <v>0.27348</v>
      </c>
      <c r="E14" s="1">
        <v>0.2226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-4.82724</v>
      </c>
      <c r="C15" s="1">
        <v>-7.059600000000001</v>
      </c>
      <c r="D15" s="1">
        <v>-12.5292</v>
      </c>
      <c r="E15" s="1">
        <v>-12.5292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0.0</v>
      </c>
      <c r="C16" s="1">
        <v>-0.19716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-4.82724</v>
      </c>
      <c r="C17" s="1">
        <v>-7.059600000000001</v>
      </c>
      <c r="D17" s="1">
        <v>-12.5292</v>
      </c>
      <c r="E17" s="1">
        <v>-12.5292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-4.82724</v>
      </c>
      <c r="C18" s="1">
        <v>-7.059600000000001</v>
      </c>
      <c r="D18" s="1">
        <v>-12.5292</v>
      </c>
      <c r="E18" s="1">
        <v>-12.5292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-4.82724</v>
      </c>
      <c r="C19" s="1">
        <v>-7.059600000000001</v>
      </c>
      <c r="D19" s="1">
        <v>-12.5292</v>
      </c>
      <c r="E19" s="1">
        <v>-12.5292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-4.82724</v>
      </c>
      <c r="C20" s="1">
        <v>-7.059600000000001</v>
      </c>
      <c r="D20" s="1">
        <v>-12.5292</v>
      </c>
      <c r="E20" s="1">
        <v>-12.5292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>
        <v>-4.82724</v>
      </c>
      <c r="C21" s="1">
        <v>-7.059600000000001</v>
      </c>
      <c r="D21" s="1">
        <v>-12.5292</v>
      </c>
      <c r="E21" s="1">
        <v>-12.5292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-4.82724</v>
      </c>
      <c r="C22" s="1">
        <v>-7.059600000000001</v>
      </c>
      <c r="D22" s="1">
        <v>-12.5292</v>
      </c>
      <c r="E22" s="1">
        <v>-12.5292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 t="s">
        <v>140</v>
      </c>
      <c r="C24" s="1" t="s">
        <v>141</v>
      </c>
      <c r="D24" s="1" t="s">
        <v>142</v>
      </c>
      <c r="E24" s="1" t="s">
        <v>143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 t="s">
        <v>140</v>
      </c>
      <c r="C25" s="1" t="s">
        <v>141</v>
      </c>
      <c r="D25" s="1" t="s">
        <v>142</v>
      </c>
      <c r="E25" s="1" t="s">
        <v>143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6.0</v>
      </c>
      <c r="C26" s="1">
        <v>6.0</v>
      </c>
      <c r="D26" s="1">
        <v>6.0</v>
      </c>
      <c r="E26" s="1">
        <v>14.0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 t="s">
        <v>140</v>
      </c>
      <c r="C27" s="1" t="s">
        <v>141</v>
      </c>
      <c r="D27" s="1" t="s">
        <v>142</v>
      </c>
      <c r="E27" s="1" t="s">
        <v>143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 t="s">
        <v>140</v>
      </c>
      <c r="C28" s="1" t="s">
        <v>141</v>
      </c>
      <c r="D28" s="1" t="s">
        <v>142</v>
      </c>
      <c r="E28" s="1" t="s">
        <v>143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6.0</v>
      </c>
      <c r="C29" s="1">
        <v>6.0</v>
      </c>
      <c r="D29" s="1">
        <v>6.0</v>
      </c>
      <c r="E29" s="1">
        <v>14.0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 t="s">
        <v>150</v>
      </c>
      <c r="C30" s="1" t="s">
        <v>151</v>
      </c>
      <c r="D30" s="1" t="s">
        <v>152</v>
      </c>
      <c r="E30" s="1" t="s">
        <v>153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 t="s">
        <v>150</v>
      </c>
      <c r="C31" s="1" t="s">
        <v>151</v>
      </c>
      <c r="D31" s="1" t="s">
        <v>152</v>
      </c>
      <c r="E31" s="1" t="s">
        <v>153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>
        <v>1.0</v>
      </c>
      <c r="C32" s="1">
        <v>1.0</v>
      </c>
      <c r="D32" s="1">
        <v>1.0</v>
      </c>
      <c r="E32" s="1">
        <v>1.0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>
        <v>-4.452</v>
      </c>
      <c r="C34" s="1">
        <v>-6.487200000000001</v>
      </c>
      <c r="D34" s="1">
        <v>-11.8932</v>
      </c>
      <c r="E34" s="1">
        <v>-11.5752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-4.77</v>
      </c>
      <c r="C35" s="1">
        <v>-6.996</v>
      </c>
      <c r="D35" s="1">
        <v>-12.5928</v>
      </c>
      <c r="E35" s="1">
        <v>-12.77724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-4.77636</v>
      </c>
      <c r="C36" s="1">
        <v>-6.996</v>
      </c>
      <c r="D36" s="1">
        <v>-12.5928</v>
      </c>
      <c r="E36" s="1">
        <v>-12.77724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-4.0068</v>
      </c>
      <c r="C37" s="1">
        <v>-5.92116</v>
      </c>
      <c r="D37" s="1">
        <v>-11.3208</v>
      </c>
      <c r="E37" s="1">
        <v>-10.6848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3.26268</v>
      </c>
      <c r="C38" s="1">
        <v>4.044960000000001</v>
      </c>
      <c r="D38" s="1">
        <v>4.4838</v>
      </c>
      <c r="E38" s="1">
        <v>6.31548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-3.021</v>
      </c>
      <c r="C39" s="1">
        <v>-4.407480000000001</v>
      </c>
      <c r="D39" s="1">
        <v>-7.8228</v>
      </c>
      <c r="E39" s="1">
        <v>-7.8228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0.06996000000000001</v>
      </c>
      <c r="C40" s="1">
        <v>0.34344</v>
      </c>
      <c r="D40" s="1">
        <v>0.00636</v>
      </c>
      <c r="E40" s="1">
        <v>0.59784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>
        <v>0.6042000000000001</v>
      </c>
      <c r="C42" s="1">
        <v>0.05724</v>
      </c>
      <c r="D42" s="1">
        <v>3.16728</v>
      </c>
      <c r="E42" s="1">
        <v>3.23724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1">
        <v>0.6042000000000001</v>
      </c>
      <c r="C43" s="1">
        <v>0.05724</v>
      </c>
      <c r="D43" s="1">
        <v>3.16728</v>
      </c>
      <c r="E43" s="1">
        <v>3.23724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166</v>
      </c>
      <c r="B44" s="1">
        <v>3.82872</v>
      </c>
      <c r="C44" s="1">
        <v>4.41384</v>
      </c>
      <c r="D44" s="1">
        <v>4.36932</v>
      </c>
      <c r="E44" s="1">
        <v>3.26268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167</v>
      </c>
      <c r="B45" s="1">
        <v>0.43884</v>
      </c>
      <c r="C45" s="1">
        <v>0.58512</v>
      </c>
      <c r="D45" s="1">
        <v>0.58512</v>
      </c>
      <c r="E45" s="1">
        <v>0.9222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0.0</v>
      </c>
      <c r="C46" s="1">
        <v>0.0636</v>
      </c>
      <c r="D46" s="1">
        <v>0.08268</v>
      </c>
      <c r="E46" s="1">
        <v>0.17172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0.0</v>
      </c>
      <c r="C47" s="1">
        <v>0.52152</v>
      </c>
      <c r="D47" s="1">
        <v>0.49608</v>
      </c>
      <c r="E47" s="1">
        <v>0.75048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0.0</v>
      </c>
      <c r="C48" s="1">
        <v>0.0</v>
      </c>
      <c r="D48" s="1">
        <v>0.4134</v>
      </c>
      <c r="E48" s="1">
        <v>0.01908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1">
        <v>0.0</v>
      </c>
      <c r="C49" s="1">
        <v>0.0</v>
      </c>
      <c r="D49" s="1">
        <v>0.4134</v>
      </c>
      <c r="E49" s="1">
        <v>0.01908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>
        <v>0.0</v>
      </c>
      <c r="C3" s="1" t="s">
        <v>174</v>
      </c>
      <c r="D3" s="1" t="s">
        <v>175</v>
      </c>
      <c r="E3" s="1" t="s">
        <v>176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>
        <v>0.0</v>
      </c>
      <c r="C4" s="1" t="s">
        <v>178</v>
      </c>
      <c r="D4" s="1" t="s">
        <v>179</v>
      </c>
      <c r="E4" s="1" t="s">
        <v>180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181</v>
      </c>
      <c r="B5" s="1">
        <v>0.0</v>
      </c>
      <c r="C5" s="1" t="s">
        <v>182</v>
      </c>
      <c r="D5" s="1" t="s">
        <v>183</v>
      </c>
      <c r="E5" s="1" t="s">
        <v>184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>
        <v>0.0</v>
      </c>
      <c r="C6" s="1" t="s">
        <v>182</v>
      </c>
      <c r="D6" s="1" t="s">
        <v>183</v>
      </c>
      <c r="E6" s="1" t="s">
        <v>184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188</v>
      </c>
      <c r="C8" s="1" t="s">
        <v>189</v>
      </c>
      <c r="D8" s="1" t="s">
        <v>190</v>
      </c>
      <c r="E8" s="1" t="s">
        <v>191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192</v>
      </c>
      <c r="B9" s="1" t="s">
        <v>193</v>
      </c>
      <c r="C9" s="1" t="s">
        <v>194</v>
      </c>
      <c r="D9" s="1" t="s">
        <v>195</v>
      </c>
      <c r="E9" s="1" t="s">
        <v>196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197</v>
      </c>
      <c r="B10" s="1" t="s">
        <v>198</v>
      </c>
      <c r="C10" s="1" t="s">
        <v>199</v>
      </c>
      <c r="D10" s="1" t="s">
        <v>200</v>
      </c>
      <c r="E10" s="1" t="s">
        <v>201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202</v>
      </c>
      <c r="B11" s="1" t="s">
        <v>203</v>
      </c>
      <c r="C11" s="1" t="s">
        <v>204</v>
      </c>
      <c r="D11" s="1" t="s">
        <v>205</v>
      </c>
      <c r="E11" s="1">
        <v>-1.28472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206</v>
      </c>
      <c r="B12" s="1" t="s">
        <v>207</v>
      </c>
      <c r="C12" s="1" t="s">
        <v>208</v>
      </c>
      <c r="D12" s="1" t="s">
        <v>209</v>
      </c>
      <c r="E12" s="1" t="s">
        <v>210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211</v>
      </c>
      <c r="B13" s="1" t="s">
        <v>212</v>
      </c>
      <c r="C13" s="1" t="s">
        <v>213</v>
      </c>
      <c r="D13" s="1" t="s">
        <v>214</v>
      </c>
      <c r="E13" s="1" t="s">
        <v>215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216</v>
      </c>
      <c r="B14" s="1" t="s">
        <v>212</v>
      </c>
      <c r="C14" s="1" t="s">
        <v>213</v>
      </c>
      <c r="D14" s="1" t="s">
        <v>214</v>
      </c>
      <c r="E14" s="1" t="s">
        <v>215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217</v>
      </c>
      <c r="B15" s="1" t="s">
        <v>212</v>
      </c>
      <c r="C15" s="1" t="s">
        <v>213</v>
      </c>
      <c r="D15" s="1" t="s">
        <v>214</v>
      </c>
      <c r="E15" s="1" t="s">
        <v>215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218</v>
      </c>
      <c r="B16" s="1" t="s">
        <v>219</v>
      </c>
      <c r="C16" s="1" t="s">
        <v>220</v>
      </c>
      <c r="D16" s="1" t="s">
        <v>221</v>
      </c>
      <c r="E16" s="1" t="s">
        <v>222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223</v>
      </c>
      <c r="B17" s="1">
        <v>0.0</v>
      </c>
      <c r="C17" s="1" t="s">
        <v>224</v>
      </c>
      <c r="D17" s="1" t="s">
        <v>225</v>
      </c>
      <c r="E17" s="1" t="s">
        <v>226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227</v>
      </c>
      <c r="B18" s="1">
        <v>0.0</v>
      </c>
      <c r="C18" s="1" t="s">
        <v>228</v>
      </c>
      <c r="D18" s="1" t="s">
        <v>229</v>
      </c>
      <c r="E18" s="1" t="s">
        <v>230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231</v>
      </c>
      <c r="B20" s="1">
        <v>0.0</v>
      </c>
      <c r="C20" s="1" t="s">
        <v>232</v>
      </c>
      <c r="D20" s="1" t="s">
        <v>233</v>
      </c>
      <c r="E20" s="1" t="s">
        <v>234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235</v>
      </c>
      <c r="B21" s="1">
        <v>0.0</v>
      </c>
      <c r="C21" s="1" t="s">
        <v>236</v>
      </c>
      <c r="D21" s="1" t="s">
        <v>237</v>
      </c>
      <c r="E21" s="1" t="s">
        <v>238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239</v>
      </c>
      <c r="B22" s="1">
        <v>0.0</v>
      </c>
      <c r="C22" s="1" t="s">
        <v>240</v>
      </c>
      <c r="D22" s="1">
        <v>0.0318</v>
      </c>
      <c r="E22" s="1" t="s">
        <v>241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242</v>
      </c>
      <c r="B23" s="1">
        <v>0.0</v>
      </c>
      <c r="C23" s="1" t="s">
        <v>243</v>
      </c>
      <c r="D23" s="1" t="s">
        <v>244</v>
      </c>
      <c r="E23" s="1" t="s">
        <v>245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247</v>
      </c>
      <c r="B25" s="1" t="s">
        <v>248</v>
      </c>
      <c r="C25" s="1" t="s">
        <v>249</v>
      </c>
      <c r="D25" s="1" t="s">
        <v>250</v>
      </c>
      <c r="E25" s="1" t="s">
        <v>251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1" t="s">
        <v>253</v>
      </c>
      <c r="C26" s="1" t="s">
        <v>254</v>
      </c>
      <c r="D26" s="1" t="s">
        <v>255</v>
      </c>
      <c r="E26" s="1" t="s">
        <v>256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257</v>
      </c>
      <c r="B27" s="1" t="s">
        <v>258</v>
      </c>
      <c r="C27" s="1" t="s">
        <v>259</v>
      </c>
      <c r="D27" s="1" t="s">
        <v>260</v>
      </c>
      <c r="E27" s="1" t="s">
        <v>261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262</v>
      </c>
      <c r="B28" s="1">
        <v>0.0</v>
      </c>
      <c r="C28" s="1" t="s">
        <v>263</v>
      </c>
      <c r="D28" s="1" t="s">
        <v>264</v>
      </c>
      <c r="E28" s="1" t="s">
        <v>265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266</v>
      </c>
      <c r="B29" s="1">
        <v>0.0</v>
      </c>
      <c r="C29" s="1" t="s">
        <v>267</v>
      </c>
      <c r="D29" s="1" t="s">
        <v>268</v>
      </c>
      <c r="E29" s="1" t="s">
        <v>269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270</v>
      </c>
      <c r="B30" s="1">
        <v>0.0</v>
      </c>
      <c r="C30" s="1" t="s">
        <v>271</v>
      </c>
      <c r="D30" s="1" t="s">
        <v>272</v>
      </c>
      <c r="E30" s="1" t="s">
        <v>273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274</v>
      </c>
      <c r="B31" s="1">
        <v>0.0</v>
      </c>
      <c r="C31" s="1" t="s">
        <v>275</v>
      </c>
      <c r="D31" s="1" t="s">
        <v>276</v>
      </c>
      <c r="E31" s="1" t="s">
        <v>277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279</v>
      </c>
      <c r="B33" s="1" t="s">
        <v>280</v>
      </c>
      <c r="C33" s="1" t="s">
        <v>281</v>
      </c>
      <c r="D33" s="1" t="s">
        <v>282</v>
      </c>
      <c r="E33" s="1" t="s">
        <v>283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284</v>
      </c>
      <c r="B34" s="1" t="s">
        <v>285</v>
      </c>
      <c r="C34" s="1" t="s">
        <v>286</v>
      </c>
      <c r="D34" s="1" t="s">
        <v>287</v>
      </c>
      <c r="E34" s="1" t="s">
        <v>288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289</v>
      </c>
      <c r="B35" s="1" t="s">
        <v>290</v>
      </c>
      <c r="C35" s="1" t="s">
        <v>291</v>
      </c>
      <c r="D35" s="1" t="s">
        <v>292</v>
      </c>
      <c r="E35" s="1" t="s">
        <v>293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294</v>
      </c>
      <c r="B36" s="1" t="s">
        <v>295</v>
      </c>
      <c r="C36" s="1" t="s">
        <v>296</v>
      </c>
      <c r="D36" s="1" t="s">
        <v>297</v>
      </c>
      <c r="E36" s="1" t="s">
        <v>298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299</v>
      </c>
      <c r="B37" s="1" t="s">
        <v>300</v>
      </c>
      <c r="C37" s="1" t="s">
        <v>301</v>
      </c>
      <c r="D37" s="1" t="s">
        <v>302</v>
      </c>
      <c r="E37" s="1" t="s">
        <v>303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304</v>
      </c>
      <c r="B38" s="1" t="s">
        <v>305</v>
      </c>
      <c r="C38" s="1" t="s">
        <v>306</v>
      </c>
      <c r="D38" s="1" t="s">
        <v>307</v>
      </c>
      <c r="E38" s="1" t="s">
        <v>308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309</v>
      </c>
      <c r="B39" s="1" t="s">
        <v>310</v>
      </c>
      <c r="C39" s="1" t="s">
        <v>311</v>
      </c>
      <c r="D39" s="1" t="s">
        <v>312</v>
      </c>
      <c r="E39" s="1" t="s">
        <v>313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314</v>
      </c>
      <c r="B40" s="1" t="s">
        <v>315</v>
      </c>
      <c r="C40" s="1" t="s">
        <v>316</v>
      </c>
      <c r="D40" s="1" t="s">
        <v>317</v>
      </c>
      <c r="E40" s="1" t="s">
        <v>318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319</v>
      </c>
      <c r="B41" s="1" t="s">
        <v>320</v>
      </c>
      <c r="C41" s="1" t="s">
        <v>321</v>
      </c>
      <c r="D41" s="1" t="s">
        <v>322</v>
      </c>
      <c r="E41" s="1" t="s">
        <v>323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324</v>
      </c>
      <c r="B42" s="1" t="s">
        <v>325</v>
      </c>
      <c r="C42" s="1" t="s">
        <v>326</v>
      </c>
      <c r="D42" s="1" t="s">
        <v>327</v>
      </c>
      <c r="E42" s="1" t="s">
        <v>328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329</v>
      </c>
      <c r="B43" s="1" t="s">
        <v>330</v>
      </c>
      <c r="C43" s="1" t="s">
        <v>331</v>
      </c>
      <c r="D43" s="1" t="s">
        <v>332</v>
      </c>
      <c r="E43" s="1" t="s">
        <v>333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334</v>
      </c>
      <c r="B44" s="1" t="s">
        <v>335</v>
      </c>
      <c r="C44" s="1" t="s">
        <v>336</v>
      </c>
      <c r="D44" s="1" t="s">
        <v>337</v>
      </c>
      <c r="E44" s="1" t="s">
        <v>338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340</v>
      </c>
      <c r="B46" s="1">
        <v>0.0</v>
      </c>
      <c r="C46" s="1" t="s">
        <v>341</v>
      </c>
      <c r="D46" s="1" t="s">
        <v>342</v>
      </c>
      <c r="E46" s="1" t="s">
        <v>343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344</v>
      </c>
      <c r="B47" s="1">
        <v>0.0</v>
      </c>
      <c r="C47" s="1" t="s">
        <v>345</v>
      </c>
      <c r="D47" s="1" t="s">
        <v>346</v>
      </c>
      <c r="E47" s="1" t="s">
        <v>347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348</v>
      </c>
      <c r="B48" s="1">
        <v>0.0</v>
      </c>
      <c r="C48" s="1" t="s">
        <v>349</v>
      </c>
      <c r="D48" s="1" t="s">
        <v>350</v>
      </c>
      <c r="E48" s="1" t="s">
        <v>351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352</v>
      </c>
      <c r="B49" s="1">
        <v>0.0</v>
      </c>
      <c r="C49" s="1" t="s">
        <v>353</v>
      </c>
      <c r="D49" s="1" t="s">
        <v>354</v>
      </c>
      <c r="E49" s="1" t="s">
        <v>355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356</v>
      </c>
      <c r="B50" s="1">
        <v>0.0</v>
      </c>
      <c r="C50" s="1" t="s">
        <v>357</v>
      </c>
      <c r="D50" s="1" t="s">
        <v>358</v>
      </c>
      <c r="E50" s="1" t="s">
        <v>359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 t="s">
        <v>361</v>
      </c>
      <c r="D51" s="1" t="s">
        <v>362</v>
      </c>
      <c r="E51" s="1" t="s">
        <v>363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364</v>
      </c>
      <c r="B52" s="1">
        <v>0.0</v>
      </c>
      <c r="C52" s="1" t="s">
        <v>361</v>
      </c>
      <c r="D52" s="1" t="s">
        <v>362</v>
      </c>
      <c r="E52" s="1" t="s">
        <v>363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365</v>
      </c>
      <c r="B53" s="1">
        <v>0.0</v>
      </c>
      <c r="C53" s="1" t="s">
        <v>366</v>
      </c>
      <c r="D53" s="1" t="s">
        <v>362</v>
      </c>
      <c r="E53" s="1" t="s">
        <v>363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367</v>
      </c>
      <c r="B54" s="1">
        <v>0.0</v>
      </c>
      <c r="C54" s="1" t="s">
        <v>361</v>
      </c>
      <c r="D54" s="1" t="s">
        <v>368</v>
      </c>
      <c r="E54" s="1" t="s">
        <v>369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370</v>
      </c>
      <c r="B55" s="1">
        <v>0.0</v>
      </c>
      <c r="C55" s="1" t="s">
        <v>371</v>
      </c>
      <c r="D55" s="1" t="s">
        <v>372</v>
      </c>
      <c r="E55" s="1" t="s">
        <v>373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374</v>
      </c>
      <c r="B56" s="1">
        <v>0.0</v>
      </c>
      <c r="C56" s="1" t="s">
        <v>375</v>
      </c>
      <c r="D56" s="1" t="s">
        <v>376</v>
      </c>
      <c r="E56" s="1" t="s">
        <v>377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378</v>
      </c>
      <c r="B57" s="1">
        <v>0.0</v>
      </c>
      <c r="C57" s="1" t="s">
        <v>379</v>
      </c>
      <c r="D57" s="1" t="s">
        <v>380</v>
      </c>
      <c r="E57" s="1" t="s">
        <v>381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382</v>
      </c>
      <c r="B58" s="1">
        <v>0.0</v>
      </c>
      <c r="C58" s="1" t="s">
        <v>383</v>
      </c>
      <c r="D58" s="1" t="s">
        <v>384</v>
      </c>
      <c r="E58" s="1" t="s">
        <v>385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386</v>
      </c>
      <c r="B59" s="1">
        <v>0.0</v>
      </c>
      <c r="C59" s="1" t="s">
        <v>387</v>
      </c>
      <c r="D59" s="1" t="s">
        <v>388</v>
      </c>
      <c r="E59" s="1" t="s">
        <v>389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390</v>
      </c>
      <c r="B60" s="1">
        <v>0.0</v>
      </c>
      <c r="C60" s="1" t="s">
        <v>391</v>
      </c>
      <c r="D60" s="1" t="s">
        <v>392</v>
      </c>
      <c r="E60" s="1" t="s">
        <v>393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394</v>
      </c>
      <c r="B61" s="1">
        <v>0.0</v>
      </c>
      <c r="C61" s="1" t="s">
        <v>395</v>
      </c>
      <c r="D61" s="1" t="s">
        <v>396</v>
      </c>
      <c r="E61" s="1" t="s">
        <v>397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398</v>
      </c>
      <c r="B62" s="1">
        <v>0.0</v>
      </c>
      <c r="C62" s="1" t="s">
        <v>399</v>
      </c>
      <c r="D62" s="1" t="s">
        <v>400</v>
      </c>
      <c r="E62" s="1" t="s">
        <v>401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402</v>
      </c>
      <c r="B63" s="1">
        <v>0.0</v>
      </c>
      <c r="C63" s="1">
        <v>0.0</v>
      </c>
      <c r="D63" s="1" t="s">
        <v>403</v>
      </c>
      <c r="E63" s="1" t="s">
        <v>404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405</v>
      </c>
      <c r="B64" s="1">
        <v>0.0</v>
      </c>
      <c r="C64" s="1">
        <v>0.0</v>
      </c>
      <c r="D64" s="1" t="s">
        <v>406</v>
      </c>
      <c r="E64" s="1" t="s">
        <v>407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409</v>
      </c>
      <c r="B66" s="1">
        <v>0.0</v>
      </c>
      <c r="C66" s="1">
        <v>0.0</v>
      </c>
      <c r="D66" s="1" t="s">
        <v>410</v>
      </c>
      <c r="E66" s="1" t="s">
        <v>411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412</v>
      </c>
      <c r="B67" s="1">
        <v>0.0</v>
      </c>
      <c r="C67" s="1">
        <v>0.0</v>
      </c>
      <c r="D67" s="1" t="s">
        <v>413</v>
      </c>
      <c r="E67" s="1" t="s">
        <v>414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415</v>
      </c>
      <c r="B68" s="1">
        <v>0.0</v>
      </c>
      <c r="C68" s="1">
        <v>0.0</v>
      </c>
      <c r="D68" s="1" t="s">
        <v>416</v>
      </c>
      <c r="E68" s="1" t="s">
        <v>417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418</v>
      </c>
      <c r="B69" s="1">
        <v>0.0</v>
      </c>
      <c r="C69" s="1">
        <v>0.0</v>
      </c>
      <c r="D69" s="1" t="s">
        <v>419</v>
      </c>
      <c r="E69" s="1" t="s">
        <v>420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421</v>
      </c>
      <c r="B70" s="1">
        <v>0.0</v>
      </c>
      <c r="C70" s="1">
        <v>0.0</v>
      </c>
      <c r="D70" s="1" t="s">
        <v>422</v>
      </c>
      <c r="E70" s="1" t="s">
        <v>423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424</v>
      </c>
      <c r="B71" s="1">
        <v>0.0</v>
      </c>
      <c r="C71" s="1">
        <v>0.0</v>
      </c>
      <c r="D71" s="1" t="s">
        <v>425</v>
      </c>
      <c r="E71" s="1" t="s">
        <v>426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427</v>
      </c>
      <c r="B72" s="1">
        <v>0.0</v>
      </c>
      <c r="C72" s="1">
        <v>0.0</v>
      </c>
      <c r="D72" s="1" t="s">
        <v>425</v>
      </c>
      <c r="E72" s="1" t="s">
        <v>426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428</v>
      </c>
      <c r="B73" s="1">
        <v>0.0</v>
      </c>
      <c r="C73" s="1">
        <v>0.0</v>
      </c>
      <c r="D73" s="1" t="s">
        <v>425</v>
      </c>
      <c r="E73" s="1" t="s">
        <v>426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429</v>
      </c>
      <c r="B74" s="1">
        <v>0.0</v>
      </c>
      <c r="C74" s="1">
        <v>0.0</v>
      </c>
      <c r="D74" s="1" t="s">
        <v>430</v>
      </c>
      <c r="E74" s="1" t="s">
        <v>431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432</v>
      </c>
      <c r="B75" s="1">
        <v>0.0</v>
      </c>
      <c r="C75" s="1">
        <v>0.0</v>
      </c>
      <c r="D75" s="1" t="s">
        <v>433</v>
      </c>
      <c r="E75" s="1" t="s">
        <v>434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435</v>
      </c>
      <c r="B76" s="1">
        <v>0.0</v>
      </c>
      <c r="C76" s="1">
        <v>0.0</v>
      </c>
      <c r="D76" s="1" t="s">
        <v>436</v>
      </c>
      <c r="E76" s="1" t="s">
        <v>437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438</v>
      </c>
      <c r="B77" s="1">
        <v>0.0</v>
      </c>
      <c r="C77" s="1">
        <v>0.0</v>
      </c>
      <c r="D77" s="1" t="s">
        <v>439</v>
      </c>
      <c r="E77" s="1" t="s">
        <v>440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441</v>
      </c>
      <c r="B78" s="1">
        <v>0.0</v>
      </c>
      <c r="C78" s="1">
        <v>0.0</v>
      </c>
      <c r="D78" s="1" t="s">
        <v>442</v>
      </c>
      <c r="E78" s="1" t="s">
        <v>443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444</v>
      </c>
      <c r="B79" s="1">
        <v>0.0</v>
      </c>
      <c r="C79" s="1">
        <v>0.0</v>
      </c>
      <c r="D79" s="1" t="s">
        <v>445</v>
      </c>
      <c r="E79" s="1" t="s">
        <v>446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447</v>
      </c>
      <c r="B80" s="1">
        <v>0.0</v>
      </c>
      <c r="C80" s="1">
        <v>0.0</v>
      </c>
      <c r="D80" s="1" t="s">
        <v>448</v>
      </c>
      <c r="E80" s="1" t="s">
        <v>449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450</v>
      </c>
      <c r="B81" s="1">
        <v>0.0</v>
      </c>
      <c r="C81" s="1">
        <v>0.0</v>
      </c>
      <c r="D81" s="1" t="s">
        <v>451</v>
      </c>
      <c r="E81" s="1" t="s">
        <v>452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453</v>
      </c>
      <c r="B82" s="1">
        <v>0.0</v>
      </c>
      <c r="C82" s="1">
        <v>0.0</v>
      </c>
      <c r="D82" s="1" t="s">
        <v>454</v>
      </c>
      <c r="E82" s="1" t="s">
        <v>455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456</v>
      </c>
      <c r="B83" s="1">
        <v>0.0</v>
      </c>
      <c r="C83" s="1">
        <v>0.0</v>
      </c>
      <c r="D83" s="1">
        <v>0.0</v>
      </c>
      <c r="E83" s="1" t="s">
        <v>457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458</v>
      </c>
      <c r="B84" s="1">
        <v>0.0</v>
      </c>
      <c r="C84" s="1">
        <v>0.0</v>
      </c>
      <c r="D84" s="1">
        <v>0.0</v>
      </c>
      <c r="E84" s="1" t="s">
        <v>459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461</v>
      </c>
      <c r="B86" s="1">
        <v>0.0</v>
      </c>
      <c r="C86" s="1">
        <v>0.0</v>
      </c>
      <c r="D86" s="1">
        <v>0.0</v>
      </c>
      <c r="E86" s="1" t="s">
        <v>462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463</v>
      </c>
      <c r="B87" s="1">
        <v>0.0</v>
      </c>
      <c r="C87" s="1">
        <v>0.0</v>
      </c>
      <c r="D87" s="1">
        <v>0.0</v>
      </c>
      <c r="E87" s="1" t="s">
        <v>464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465</v>
      </c>
      <c r="B88" s="1">
        <v>0.0</v>
      </c>
      <c r="C88" s="1">
        <v>0.0</v>
      </c>
      <c r="D88" s="1">
        <v>0.0</v>
      </c>
      <c r="E88" s="1" t="s">
        <v>466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467</v>
      </c>
      <c r="B89" s="1">
        <v>0.0</v>
      </c>
      <c r="C89" s="1">
        <v>0.0</v>
      </c>
      <c r="D89" s="1">
        <v>0.0</v>
      </c>
      <c r="E89" s="1" t="s">
        <v>468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469</v>
      </c>
      <c r="B90" s="1">
        <v>0.0</v>
      </c>
      <c r="C90" s="1">
        <v>0.0</v>
      </c>
      <c r="D90" s="1">
        <v>0.0</v>
      </c>
      <c r="E90" s="1" t="s">
        <v>470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471</v>
      </c>
      <c r="B91" s="1">
        <v>0.0</v>
      </c>
      <c r="C91" s="1">
        <v>0.0</v>
      </c>
      <c r="D91" s="1">
        <v>0.0</v>
      </c>
      <c r="E91" s="1" t="s">
        <v>472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473</v>
      </c>
      <c r="B92" s="1">
        <v>0.0</v>
      </c>
      <c r="C92" s="1">
        <v>0.0</v>
      </c>
      <c r="D92" s="1">
        <v>0.0</v>
      </c>
      <c r="E92" s="1" t="s">
        <v>472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474</v>
      </c>
      <c r="B93" s="1">
        <v>0.0</v>
      </c>
      <c r="C93" s="1">
        <v>0.0</v>
      </c>
      <c r="D93" s="1">
        <v>0.0</v>
      </c>
      <c r="E93" s="1" t="s">
        <v>472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475</v>
      </c>
      <c r="B94" s="1">
        <v>0.0</v>
      </c>
      <c r="C94" s="1">
        <v>0.0</v>
      </c>
      <c r="D94" s="1">
        <v>0.0</v>
      </c>
      <c r="E94" s="1" t="s">
        <v>476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477</v>
      </c>
      <c r="B95" s="1">
        <v>0.0</v>
      </c>
      <c r="C95" s="1">
        <v>0.0</v>
      </c>
      <c r="D95" s="1">
        <v>0.0</v>
      </c>
      <c r="E95" s="1" t="s">
        <v>478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479</v>
      </c>
      <c r="B96" s="1">
        <v>0.0</v>
      </c>
      <c r="C96" s="1">
        <v>0.0</v>
      </c>
      <c r="D96" s="1">
        <v>0.0</v>
      </c>
      <c r="E96" s="1" t="s">
        <v>480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481</v>
      </c>
      <c r="B97" s="1">
        <v>0.0</v>
      </c>
      <c r="C97" s="1">
        <v>0.0</v>
      </c>
      <c r="D97" s="1">
        <v>0.0</v>
      </c>
      <c r="E97" s="1" t="s">
        <v>482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483</v>
      </c>
      <c r="B98" s="1">
        <v>0.0</v>
      </c>
      <c r="C98" s="1">
        <v>0.0</v>
      </c>
      <c r="D98" s="1">
        <v>0.0</v>
      </c>
      <c r="E98" s="1" t="s">
        <v>484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485</v>
      </c>
      <c r="B99" s="1">
        <v>0.0</v>
      </c>
      <c r="C99" s="1">
        <v>0.0</v>
      </c>
      <c r="D99" s="1">
        <v>0.0</v>
      </c>
      <c r="E99" s="1" t="s">
        <v>486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487</v>
      </c>
      <c r="B100" s="1">
        <v>0.0</v>
      </c>
      <c r="C100" s="1">
        <v>0.0</v>
      </c>
      <c r="D100" s="1">
        <v>0.0</v>
      </c>
      <c r="E100" s="1" t="s">
        <v>488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489</v>
      </c>
      <c r="B101" s="1">
        <v>0.0</v>
      </c>
      <c r="C101" s="1">
        <v>0.0</v>
      </c>
      <c r="D101" s="1">
        <v>0.0</v>
      </c>
      <c r="E101" s="1" t="s">
        <v>490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491</v>
      </c>
      <c r="B102" s="1">
        <v>0.0</v>
      </c>
      <c r="C102" s="1">
        <v>0.0</v>
      </c>
      <c r="D102" s="1">
        <v>0.0</v>
      </c>
      <c r="E102" s="1" t="s">
        <v>492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493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494</v>
      </c>
      <c r="B2" s="1" t="s">
        <v>495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496</v>
      </c>
      <c r="B3" s="1" t="s">
        <v>497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498</v>
      </c>
      <c r="B4" s="1" t="s">
        <v>499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496</v>
      </c>
      <c r="B5" s="1" t="s">
        <v>497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500</v>
      </c>
      <c r="B6" s="1" t="s">
        <v>501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502</v>
      </c>
      <c r="B7" s="1" t="s">
        <v>503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504</v>
      </c>
      <c r="B8" s="1" t="s">
        <v>505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506</v>
      </c>
      <c r="B9" s="1" t="s">
        <v>507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508</v>
      </c>
      <c r="B10" s="1" t="s">
        <v>509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510</v>
      </c>
      <c r="B11" s="1" t="s">
        <v>511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512</v>
      </c>
      <c r="B12" s="1" t="s">
        <v>513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514</v>
      </c>
      <c r="B13" s="1" t="s">
        <v>515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516</v>
      </c>
      <c r="B14" s="1" t="s">
        <v>517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518</v>
      </c>
      <c r="B15" s="1" t="s">
        <v>497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519</v>
      </c>
      <c r="B16" s="1" t="s">
        <v>497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520</v>
      </c>
      <c r="B17" s="1" t="s">
        <v>521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522</v>
      </c>
      <c r="B18" s="1" t="s">
        <v>497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523</v>
      </c>
      <c r="B19" s="1" t="s">
        <v>524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525</v>
      </c>
      <c r="B20" s="1" t="s">
        <v>526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527</v>
      </c>
      <c r="B21" s="1" t="s">
        <v>528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529</v>
      </c>
      <c r="B22" s="1" t="s">
        <v>530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531</v>
      </c>
      <c r="B23" s="1" t="s">
        <v>532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533</v>
      </c>
      <c r="B24" s="1" t="s">
        <v>534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535</v>
      </c>
      <c r="B25" s="1" t="s">
        <v>536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537</v>
      </c>
      <c r="B26" s="1" t="s">
        <v>538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539</v>
      </c>
      <c r="B2" s="1" t="s">
        <v>540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541</v>
      </c>
      <c r="B3" s="1" t="s">
        <v>542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543</v>
      </c>
      <c r="B4" s="1" t="s">
        <v>544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545</v>
      </c>
      <c r="B5" s="1" t="s">
        <v>546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548</v>
      </c>
      <c r="B7" s="1" t="s">
        <v>549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550</v>
      </c>
      <c r="B8" s="4" t="s">
        <v>551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552</v>
      </c>
      <c r="B9" s="1" t="s">
        <v>553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554</v>
      </c>
      <c r="B10" s="1" t="s">
        <v>555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556</v>
      </c>
      <c r="B11" s="1" t="s">
        <v>553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557</v>
      </c>
      <c r="B12" s="1" t="s">
        <v>558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559</v>
      </c>
      <c r="B13" s="1" t="s">
        <v>560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561</v>
      </c>
      <c r="B14" s="1" t="s">
        <v>558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562</v>
      </c>
      <c r="B15" s="1" t="s">
        <v>563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564</v>
      </c>
      <c r="B16" s="1">
        <v>76.0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565</v>
      </c>
      <c r="B17" s="1" t="s">
        <v>566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567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568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569</v>
      </c>
      <c r="B20" s="1">
        <v>0.531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570</v>
      </c>
      <c r="B21" s="1">
        <v>0.528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571</v>
      </c>
      <c r="B22" s="1">
        <v>0.4225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572</v>
      </c>
      <c r="B23" s="1">
        <v>0.7499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573</v>
      </c>
      <c r="B24" s="1">
        <v>0.531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574</v>
      </c>
      <c r="B25" s="1">
        <v>0.528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575</v>
      </c>
      <c r="B26" s="1">
        <v>0.4225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576</v>
      </c>
      <c r="B27" s="1">
        <v>0.7499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577</v>
      </c>
      <c r="B28" s="1">
        <v>1742804.0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578</v>
      </c>
      <c r="B29" s="1">
        <v>1742804.0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579</v>
      </c>
      <c r="B30" s="1">
        <v>340896.0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580</v>
      </c>
      <c r="B31" s="1">
        <v>8622591.0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581</v>
      </c>
      <c r="B32" s="1">
        <v>0.4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582</v>
      </c>
      <c r="B33" s="1">
        <v>8.2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583</v>
      </c>
      <c r="B34" s="1">
        <v>0.008683191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584</v>
      </c>
      <c r="B35" s="1">
        <v>0.9822342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585</v>
      </c>
      <c r="B36" s="1">
        <v>1.7376386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586</v>
      </c>
      <c r="B37" s="1" t="s">
        <v>587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588</v>
      </c>
      <c r="B38" s="1">
        <v>-5.1927428E7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589</v>
      </c>
      <c r="B39" s="1">
        <v>-0.0047192387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590</v>
      </c>
      <c r="B40" s="1">
        <v>-1.98841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591</v>
      </c>
      <c r="B41" s="1">
        <v>6086950.0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592</v>
      </c>
      <c r="B42" s="1">
        <v>1.48691E7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593</v>
      </c>
      <c r="B43" s="1">
        <v>200742.0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594</v>
      </c>
      <c r="B44" s="1">
        <v>7781.0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595</v>
      </c>
      <c r="B45" s="1">
        <v>1.7276544E9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596</v>
      </c>
      <c r="B46" s="1">
        <v>1.7303328E9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597</v>
      </c>
      <c r="B47" s="1">
        <v>0.0135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598</v>
      </c>
      <c r="B48" s="1">
        <v>0.4609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599</v>
      </c>
      <c r="B49" s="1">
        <v>0.14191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600</v>
      </c>
      <c r="B50" s="1">
        <v>0.5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601</v>
      </c>
      <c r="B51" s="1">
        <v>0.028499998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602</v>
      </c>
      <c r="B52" s="1">
        <v>1.48691E7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603</v>
      </c>
      <c r="B53" s="1">
        <v>95.87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604</v>
      </c>
      <c r="B54" s="1">
        <v>0.0060488163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605</v>
      </c>
      <c r="B55" s="1">
        <v>1.7144352E9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606</v>
      </c>
      <c r="B56" s="1">
        <v>1.7459712E9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607</v>
      </c>
      <c r="B57" s="1">
        <v>1.7144352E9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608</v>
      </c>
      <c r="B58" s="1">
        <v>-1.974535936E9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609</v>
      </c>
      <c r="B59" s="1">
        <v>-0.89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610</v>
      </c>
      <c r="B60" s="1">
        <v>-0.052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611</v>
      </c>
      <c r="B61" s="1">
        <v>0.029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612</v>
      </c>
      <c r="B62" s="1">
        <v>-0.91990334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613</v>
      </c>
      <c r="B63" s="1">
        <v>0.22263205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614</v>
      </c>
      <c r="B64" s="1" t="s">
        <v>615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616</v>
      </c>
      <c r="B65" s="1" t="s">
        <v>617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618</v>
      </c>
      <c r="B66" s="1" t="s">
        <v>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619</v>
      </c>
      <c r="B67" s="1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620</v>
      </c>
      <c r="B68" s="1" t="s">
        <v>621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622</v>
      </c>
      <c r="B69" s="1" t="s">
        <v>621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623</v>
      </c>
      <c r="B70" s="1">
        <v>1.6908966E9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624</v>
      </c>
      <c r="B71" s="1" t="s">
        <v>625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626</v>
      </c>
      <c r="B72" s="1" t="s">
        <v>627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628</v>
      </c>
      <c r="B73" s="1" t="s">
        <v>629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630</v>
      </c>
      <c r="B74" s="1" t="s">
        <v>631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632</v>
      </c>
      <c r="B75" s="1">
        <v>-1.8E7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633</v>
      </c>
      <c r="B76" s="1">
        <v>0.5799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634</v>
      </c>
      <c r="B77" s="1">
        <v>639.354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635</v>
      </c>
      <c r="B78" s="1">
        <v>639.354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636</v>
      </c>
      <c r="B79" s="1">
        <v>639.354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637</v>
      </c>
      <c r="B80" s="1">
        <v>639.354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638</v>
      </c>
      <c r="B81" s="1" t="s">
        <v>639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640</v>
      </c>
      <c r="B82" s="1">
        <v>1.0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641</v>
      </c>
      <c r="B83" s="1">
        <v>1.607762944E9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642</v>
      </c>
      <c r="B84" s="1">
        <v>108.128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643</v>
      </c>
      <c r="B85" s="1">
        <v>-1.821575936E9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644</v>
      </c>
      <c r="B86" s="1">
        <v>1.547213056E9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645</v>
      </c>
      <c r="B87" s="1">
        <v>4.306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646</v>
      </c>
      <c r="B88" s="1">
        <v>4.877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647</v>
      </c>
      <c r="B89" s="1">
        <v>9.93020992E8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648</v>
      </c>
      <c r="B90" s="1">
        <v>108.538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649</v>
      </c>
      <c r="B91" s="1">
        <v>69.156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650</v>
      </c>
      <c r="B92" s="1">
        <v>-0.35346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651</v>
      </c>
      <c r="B93" s="1">
        <v>-1.18808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652</v>
      </c>
      <c r="B94" s="1">
        <v>6.61118976E8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653</v>
      </c>
      <c r="B95" s="1">
        <v>-1.338085376E9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654</v>
      </c>
      <c r="B96" s="1">
        <v>-2.090201984E9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655</v>
      </c>
      <c r="B97" s="1">
        <v>0.271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656</v>
      </c>
      <c r="B98" s="1">
        <v>0.66577005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657</v>
      </c>
      <c r="B99" s="1">
        <v>-1.83438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658</v>
      </c>
      <c r="B100" s="1">
        <v>-1.19922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659</v>
      </c>
      <c r="B101" s="1" t="s">
        <v>660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661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-5.1834</v>
      </c>
      <c r="D3" s="1">
        <v>-8.2044</v>
      </c>
      <c r="E3" s="1">
        <v>-8.3952</v>
      </c>
      <c r="F3" s="1">
        <f>IF(E3*FORECAST(F2,B3:E3,B2:E2)&gt;0,FORECAST(F2,B3:E3,B2:E2),E3)*$X$1</f>
        <v>-12.4974</v>
      </c>
      <c r="G3" s="1">
        <f>IF(F3*FORECAST(G2,B3:F3,B2:F2)&gt;0,FORECAST(G2,B3:F3,B2:F2),F3)*$X$1</f>
        <v>-15.31806</v>
      </c>
      <c r="H3" s="1">
        <f>IF(G3*FORECAST(H2,B3:G3,B2:G2)&gt;0,FORECAST(H2,B3:G3,B2:G2),G3)*$X$1</f>
        <v>-18.13872</v>
      </c>
      <c r="I3" s="1">
        <f>IF(H3*FORECAST(I2,B3:H3,B2:H2)&gt;0,FORECAST(I2,B3:H3,B2:H2),H3)*$X$1</f>
        <v>-20.95938</v>
      </c>
      <c r="J3" s="1">
        <f>IF(I3*FORECAST(J2,B3:I3,B2:I2)&gt;0,FORECAST(J2,B3:I3,B2:I2),I3)*$X$1</f>
        <v>-23.78004</v>
      </c>
      <c r="K3" s="1">
        <f>IF(J3*FORECAST(K2,B3:J3,B2:J2)&gt;0,FORECAST(K2,B3:J3,B2:J2),J3)*$X$1</f>
        <v>-26.6007</v>
      </c>
      <c r="L3" s="1">
        <f>IF(K3*FORECAST(L2,B3:K3,B2:K2)&gt;0,FORECAST(L2,B3:K3,B2:K2),K3)*$X$1</f>
        <v>-29.42136</v>
      </c>
      <c r="M3" s="5">
        <f>IF(L3*FORECAST(M2,B3:L3,B2:L2)&gt;0,FORECAST(M2,B3:L3,B2:L2),L3)*$X$1</f>
        <v>-32.24202</v>
      </c>
      <c r="N3" s="5">
        <f>IF(M3*FORECAST(N2,B3:M3,B2:M2)&gt;0,FORECAST(N2,B3:M3,B2:M2),M3)*$X$1</f>
        <v>-35.06268</v>
      </c>
      <c r="O3" s="5">
        <f>IF(N3*FORECAST(O2,B3:N3,B2:N2)&gt;0,FORECAST(O2,B3:N3,B2:N2),N3)*$X$1</f>
        <v>-37.88334</v>
      </c>
      <c r="P3" s="5">
        <f>IF(O3*FORECAST(P2,B3:O3,B2:O2)&gt;0,FORECAST(P2,B3:O3,B2:O2),O3)*$X$1</f>
        <v>-40.704</v>
      </c>
      <c r="Q3" s="5">
        <f>IF(P3*FORECAST(Q2,B3:P3,B2:P2)&gt;0,FORECAST(Q2,B3:P3,B2:P2),P3)*$X$1</f>
        <v>-43.52466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-9.222</v>
      </c>
      <c r="C4" s="1">
        <v>0.74412</v>
      </c>
      <c r="D4" s="1">
        <v>-6.35364</v>
      </c>
      <c r="E4" s="1">
        <v>-0.3816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662</v>
      </c>
      <c r="B5" s="1">
        <v>6.0</v>
      </c>
      <c r="C5" s="1">
        <v>6.0</v>
      </c>
      <c r="D5" s="1">
        <v>6.0</v>
      </c>
      <c r="E5" s="1">
        <v>14.0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663</v>
      </c>
      <c r="L7" s="1">
        <f>IF(Q3*FORECAST(Q2,B3:Q3,B2:Q2)&gt;0,FORECAST(Q2,B3:Q3,B2:Q2),P3)*$X$1 * (1+0.02)/(0.0482-0.02)</f>
        <v>-1574.296213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664</v>
      </c>
      <c r="L8" s="6">
        <f t="array" ref="L8">NPV(0.0482,G3:Q3)</f>
        <v>-235.6283113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665</v>
      </c>
      <c r="L9" s="6">
        <f t="array" ref="L9">NPV(0.0482,G16:Q16)</f>
        <v>-937.9954714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666</v>
      </c>
      <c r="L10" s="6">
        <f>L8 + L9</f>
        <v>-1173.623783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-0.3816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667</v>
      </c>
      <c r="L12" s="6">
        <f>L10 - L11</f>
        <v>-1173.242183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668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-83.80301305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(1+0.02)/(0.0482-0.02)</f>
        <v>-1574.296213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-4.82724</v>
      </c>
      <c r="C3" s="1">
        <v>-7.059600000000001</v>
      </c>
      <c r="D3" s="1">
        <v>-12.5292</v>
      </c>
      <c r="E3" s="1">
        <v>-12.5292</v>
      </c>
      <c r="F3" s="1">
        <f>IF(E3*FORECAST(F2,B3:E3,B2:E2)&gt;0,FORECAST(F2,B3:E3,B2:E2),E3)*$X$1</f>
        <v>-16.38018</v>
      </c>
      <c r="G3" s="1">
        <f>IF(F3*FORECAST(G2,B3:F3,B2:F2)&gt;0,FORECAST(G2,B3:F3,B2:F2),F3)*$X$1</f>
        <v>-19.237728</v>
      </c>
      <c r="H3" s="1">
        <f>IF(G3*FORECAST(H2,B3:G3,B2:G2)&gt;0,FORECAST(H2,B3:G3,B2:G2),G3)*$X$1</f>
        <v>-22.095276</v>
      </c>
      <c r="I3" s="1">
        <f>IF(H3*FORECAST(I2,B3:H3,B2:H2)&gt;0,FORECAST(I2,B3:H3,B2:H2),H3)*$X$1</f>
        <v>-24.952824</v>
      </c>
      <c r="J3" s="1">
        <f>IF(I3*FORECAST(J2,B3:I3,B2:I2)&gt;0,FORECAST(J2,B3:I3,B2:I2),I3)*$X$1</f>
        <v>-27.810372</v>
      </c>
      <c r="K3" s="1">
        <f>IF(J3*FORECAST(K2,B3:J3,B2:J2)&gt;0,FORECAST(K2,B3:J3,B2:J2),J3)*$X$1</f>
        <v>-30.66792</v>
      </c>
      <c r="L3" s="1">
        <f>IF(K3*FORECAST(L2,B3:K3,B2:K2)&gt;0,FORECAST(L2,B3:K3,B2:K2),K3)*$X$1</f>
        <v>-33.525468</v>
      </c>
      <c r="M3" s="5">
        <f>IF(L3*FORECAST(M2,B3:L3,B2:L2)&gt;0,FORECAST(M2,B3:L3,B2:L2),L3)*$X$1</f>
        <v>-36.383016</v>
      </c>
      <c r="N3" s="5">
        <f>IF(M3*FORECAST(N2,B3:M3,B2:M2)&gt;0,FORECAST(N2,B3:M3,B2:M2),M3)*$X$1</f>
        <v>-39.240564</v>
      </c>
      <c r="O3" s="5">
        <f>IF(N3*FORECAST(O2,B3:N3,B2:N2)&gt;0,FORECAST(O2,B3:N3,B2:N2),N3)*$X$1</f>
        <v>-42.098112</v>
      </c>
      <c r="P3" s="5">
        <f>IF(O3*FORECAST(P2,B3:O3,B2:O2)&gt;0,FORECAST(P2,B3:O3,B2:O2),O3)*$X$1</f>
        <v>-44.95566</v>
      </c>
      <c r="Q3" s="5">
        <f>IF(P3*FORECAST(Q2,B3:P3,B2:P2)&gt;0,FORECAST(Q2,B3:P3,B2:P2),P3)*$X$1</f>
        <v>-47.813208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-9.222</v>
      </c>
      <c r="C4" s="1">
        <v>0.74412</v>
      </c>
      <c r="D4" s="1">
        <v>-6.35364</v>
      </c>
      <c r="E4" s="1">
        <v>-0.3816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662</v>
      </c>
      <c r="B5" s="1">
        <v>6.0</v>
      </c>
      <c r="C5" s="1">
        <v>6.0</v>
      </c>
      <c r="D5" s="1">
        <v>6.0</v>
      </c>
      <c r="E5" s="1">
        <v>14.0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663</v>
      </c>
      <c r="L7" s="1">
        <f>IF(Q3*FORECAST(Q2,B3:Q3,B2:Q2)&gt;0,FORECAST(Q2,B3:Q3,B2:Q2),P3)*$X$1 * (1+0.02)/(0.0482-0.02)</f>
        <v>-1729.413906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664</v>
      </c>
      <c r="L8" s="6">
        <f t="array" ref="L8">NPV(0.0482,G3:Q3)</f>
        <v>-269.8983465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665</v>
      </c>
      <c r="L9" s="6">
        <f t="array" ref="L9">NPV(0.0482,G16:Q16)</f>
        <v>-1030.417528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666</v>
      </c>
      <c r="L10" s="6">
        <f>L8 + L9</f>
        <v>-1300.315875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-0.3816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667</v>
      </c>
      <c r="L12" s="6">
        <f>L10 - L11</f>
        <v>-1299.934275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668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-92.8524482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(1+0.02)/(0.0482-0.02)</f>
        <v>-1729.413906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