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<sst xmlns="http://schemas.openxmlformats.org/spreadsheetml/2006/main" count="447" uniqueCount="350">
  <si>
    <t>ticker</t>
  </si>
  <si>
    <t>SBC</t>
  </si>
  <si>
    <t>nombre</t>
  </si>
  <si>
    <t>PONO CAPITAL TWO INC</t>
  </si>
  <si>
    <t>empresa</t>
  </si>
  <si>
    <t>Business Support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</si>
  <si>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</si>
  <si>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</si>
  <si>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</si>
  <si>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</si>
  <si>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</si>
  <si>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</si>
  <si>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</si>
  <si>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</si>
  <si>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</si>
  <si>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</si>
  <si>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</si>
  <si>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-53.75%</t>
  </si>
  <si>
    <t>Total Assets Growth</t>
  </si>
  <si>
    <t>-13.13%</t>
  </si>
  <si>
    <t>Net Property, Plant and Equipment Growth</t>
  </si>
  <si>
    <t>10.53%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</si>
  <si>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</si>
  <si>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</si>
  <si>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</si>
  <si>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</si>
  <si>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</si>
  <si>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</si>
  <si>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</si>
  <si>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</si>
  <si>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</si>
  <si>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</si>
  <si>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</si>
  <si>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</si>
  <si>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</si>
  <si>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</si>
  <si>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</si>
  <si>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</si>
  <si>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</si>
  <si>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</si>
  <si>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</si>
  <si>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</si>
  <si>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</si>
  <si>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</si>
  <si>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</si>
  <si>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</si>
  <si>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</si>
  <si>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</si>
  <si>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</si>
  <si>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</si>
  <si>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</si>
  <si>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</si>
  <si>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</si>
  <si>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</si>
  <si>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</si>
  <si>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</si>
  <si>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</si>
  <si>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</si>
  <si>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</si>
  <si>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</si>
  <si>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</si>
  <si>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</si>
  <si>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</si>
  <si>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</si>
  <si>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</si>
  <si>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</si>
  <si>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</si>
  <si>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</si>
  <si>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</si>
  <si>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</si>
  <si>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</si>
  <si>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</si>
  <si>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</si>
  <si>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</si>
  <si>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</si>
  <si>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</si>
  <si>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</si>
  <si>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</si>
  <si>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</si>
  <si>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</si>
  <si>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</si>
  <si>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</si>
  <si>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</si>
  <si>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</si>
  <si>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</si>
  <si>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</si>
  <si>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</si>
  <si>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</si>
  <si>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</si>
  <si>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</si>
  <si>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</si>
  <si>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</si>
  <si>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</si>
  <si>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</si>
  <si>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</si>
  <si>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</si>
  <si>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</si>
  <si>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</si>
  <si>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</si>
  <si>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</si>
  <si>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</si>
  <si>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</si>
  <si>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</si>
  <si>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</si>
  <si>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</si>
  <si>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</si>
  <si>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</si>
  <si>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</si>
  <si>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</si>
  <si>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17.88</t>
  </si>
  <si>
    <t>Tangible Book Value</t>
  </si>
  <si>
    <t>Tangible Book Value Per Share</t>
  </si>
  <si>
    <t>14.95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</si>
  <si>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</si>
  <si>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</si>
  <si>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</si>
  <si>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</si>
  <si>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</si>
  <si>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</si>
  <si>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</si>
  <si>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</si>
  <si>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</si>
  <si>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</si>
  <si>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</si>
  <si>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</si>
  <si>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</si>
  <si>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</si>
  <si>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</si>
  <si>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</si>
  <si>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</si>
  <si>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</si>
  <si>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</si>
  <si>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</si>
  <si>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</si>
  <si>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</si>
  <si>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</si>
  <si>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</si>
  <si>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</si>
  <si>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</si>
  <si>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</si>
  <si>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</si>
  <si>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</si>
  <si>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</si>
  <si>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</si>
  <si>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</si>
  <si>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</si>
  <si>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15.54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</si>
  <si>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</si>
  <si>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</si>
  <si>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</si>
  <si>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</si>
  <si>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</si>
  <si>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</si>
  <si>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18.41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</si>
  <si>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</si>
  <si>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</si>
  <si>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</si>
  <si>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</si>
  <si>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</si>
  <si>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</si>
  <si>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</si>
  <si>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76.55</t>
  </si>
  <si>
    <t>47.59</t>
  </si>
  <si>
    <t>Total Current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</si>
  <si>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</si>
  <si>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</si>
  <si>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</si>
  <si>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</si>
  <si>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</si>
  <si>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</si>
  <si>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</si>
  <si>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</si>
  <si>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</si>
  <si>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</si>
  <si>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18.24</t>
  </si>
  <si>
    <t>Return on Total Capital</t>
  </si>
  <si>
    <t>30.39</t>
  </si>
  <si>
    <t>Return On Equity %</t>
  </si>
  <si>
    <t>30.64</t>
  </si>
  <si>
    <t>Return on Common Equity</t>
  </si>
  <si>
    <t>31.83</t>
  </si>
  <si>
    <t>Margin Analysis</t>
  </si>
  <si>
    <t>Gross Profit Margin %</t>
  </si>
  <si>
    <t>52.83</t>
  </si>
  <si>
    <t>70.94</t>
  </si>
  <si>
    <t>SG&amp;A Margin</t>
  </si>
  <si>
    <t>40.24</t>
  </si>
  <si>
    <t>33.24</t>
  </si>
  <si>
    <t>EBITDA Margin %</t>
  </si>
  <si>
    <t>15.1</t>
  </si>
  <si>
    <t>42.84</t>
  </si>
  <si>
    <t>EBITA Margin %</t>
  </si>
  <si>
    <t>13.08</t>
  </si>
  <si>
    <t>39.43</t>
  </si>
  <si>
    <t>EBIT Margin %</t>
  </si>
  <si>
    <t>11.7</t>
  </si>
  <si>
    <t>36.51</t>
  </si>
  <si>
    <t>Income From Continuing Operations Margin %</t>
  </si>
  <si>
    <t>3.19</t>
  </si>
  <si>
    <t>19.92</t>
  </si>
  <si>
    <t>Net Income Margin %</t>
  </si>
  <si>
    <t>3.63</t>
  </si>
  <si>
    <t>20.34</t>
  </si>
  <si>
    <t>Net Avail. For Common Margin %</t>
  </si>
  <si>
    <t>Normalized Net Income Margin</t>
  </si>
  <si>
    <t>9.3</t>
  </si>
  <si>
    <t>24.11</t>
  </si>
  <si>
    <t>Levered Free Cash Flow Margin</t>
  </si>
  <si>
    <t>17.37</t>
  </si>
  <si>
    <t>Unlevered Free Cash Flow Margin</t>
  </si>
  <si>
    <t>17.39</t>
  </si>
  <si>
    <t>Asset Turnover</t>
  </si>
  <si>
    <t>0.8</t>
  </si>
  <si>
    <t>Fixed Assets Turnover</t>
  </si>
  <si>
    <t>9.44</t>
  </si>
  <si>
    <t>Receivables Turnover (Average Receivables)</t>
  </si>
  <si>
    <t>4.52</t>
  </si>
  <si>
    <t>Inventory Turnover (Average Inventory)</t>
  </si>
  <si>
    <t>25.33</t>
  </si>
  <si>
    <t>Short Term Liquidity</t>
  </si>
  <si>
    <t>Current Ratio</t>
  </si>
  <si>
    <t>1.12</t>
  </si>
  <si>
    <t>1.79</t>
  </si>
  <si>
    <t>Quick Ratio</t>
  </si>
  <si>
    <t>0.96</t>
  </si>
  <si>
    <t>1.68</t>
  </si>
  <si>
    <t>Operating Cash Flow to Current Liabilities</t>
  </si>
  <si>
    <t>0.55</t>
  </si>
  <si>
    <t>Days Sales Outstanding (Average Receivables)</t>
  </si>
  <si>
    <t>80.75</t>
  </si>
  <si>
    <t>Days Outstanding Inventory (Average Inventory)</t>
  </si>
  <si>
    <t>14.41</t>
  </si>
  <si>
    <t>Average Days Payable Outstanding</t>
  </si>
  <si>
    <t>131.74</t>
  </si>
  <si>
    <t>Cash Conversion Cycle (Average Days)</t>
  </si>
  <si>
    <t>-36.58</t>
  </si>
  <si>
    <t>Long Term Solvency</t>
  </si>
  <si>
    <t>Total Debt/Equity</t>
  </si>
  <si>
    <t>14.96</t>
  </si>
  <si>
    <t>15.9</t>
  </si>
  <si>
    <t>Total Debt / Total Capital</t>
  </si>
  <si>
    <t>13.01</t>
  </si>
  <si>
    <t>13.72</t>
  </si>
  <si>
    <t>LT Debt/Equity</t>
  </si>
  <si>
    <t>7.32</t>
  </si>
  <si>
    <t>10.75</t>
  </si>
  <si>
    <t>Long-Term Debt / Total Capital</t>
  </si>
  <si>
    <t>6.36</t>
  </si>
  <si>
    <t>9.27</t>
  </si>
  <si>
    <t>Total Liabilities / Total Assets</t>
  </si>
  <si>
    <t>52.17</t>
  </si>
  <si>
    <t>44.43</t>
  </si>
  <si>
    <t>EBIT / Interest Expense</t>
  </si>
  <si>
    <t>647.84</t>
  </si>
  <si>
    <t>EBITDA / Interest Expense</t>
  </si>
  <si>
    <t>961.9</t>
  </si>
  <si>
    <t>(EBITDA - Capex) / Interest Expense</t>
  </si>
  <si>
    <t>168.5</t>
  </si>
  <si>
    <t>Total Debt / EBITDA</t>
  </si>
  <si>
    <t>0.53</t>
  </si>
  <si>
    <t>0.26</t>
  </si>
  <si>
    <t>Net Debt / EBITDA</t>
  </si>
  <si>
    <t>-1.24</t>
  </si>
  <si>
    <t>-0.91</t>
  </si>
  <si>
    <t>Total Debt / (EBITDA - Capex)</t>
  </si>
  <si>
    <t>3.04</t>
  </si>
  <si>
    <t>0.29</t>
  </si>
  <si>
    <t>Net Debt / (EBITDA - Capex)</t>
  </si>
  <si>
    <t>-7.08</t>
  </si>
  <si>
    <t>-1.03</t>
  </si>
  <si>
    <t>Growth Over Prior Year</t>
  </si>
  <si>
    <t>Total Revenues, 1 Yr. Growth %</t>
  </si>
  <si>
    <t>11.13</t>
  </si>
  <si>
    <t>Gross Profit, 1 Yr. Growth %</t>
  </si>
  <si>
    <t>49.24</t>
  </si>
  <si>
    <t>EBITDA, 1 Yr. Growth %</t>
  </si>
  <si>
    <t>215.23</t>
  </si>
  <si>
    <t>EBITA, 1 Yr. Growth %</t>
  </si>
  <si>
    <t>235.07</t>
  </si>
  <si>
    <t>EBIT, 1 Yr. Growth %</t>
  </si>
  <si>
    <t>246.9</t>
  </si>
  <si>
    <t>Earnings From Cont. Operations, 1 Yr. Growth %</t>
  </si>
  <si>
    <t>594.48</t>
  </si>
  <si>
    <t>Net Income, 1 Yr. Growth %</t>
  </si>
  <si>
    <t>523.44</t>
  </si>
  <si>
    <t>Normalized Net Income, 1 Yr. Growth %</t>
  </si>
  <si>
    <t>188.14</t>
  </si>
  <si>
    <t>Accounts Receivable, 1 Yr. Growth %</t>
  </si>
  <si>
    <t>38.58</t>
  </si>
  <si>
    <t>Inventory, 1 Yr. Growth %</t>
  </si>
  <si>
    <t>128.95</t>
  </si>
  <si>
    <t>Net Property, Plant and Equip., 1 Yr. Growth %</t>
  </si>
  <si>
    <t>-9.33</t>
  </si>
  <si>
    <t>Total Assets, 1 Yr. Growth %</t>
  </si>
  <si>
    <t>14.78</t>
  </si>
  <si>
    <t>Tangible Book Value, 1 Yr. Growth %</t>
  </si>
  <si>
    <t>26.26</t>
  </si>
  <si>
    <t>Common Equity, 1 Yr. Growth %</t>
  </si>
  <si>
    <t>35.07</t>
  </si>
  <si>
    <t>Cash From Operations, 1 Yr. Growth %</t>
  </si>
  <si>
    <t>Capital Expenditures, 1 Yr. Growth %</t>
  </si>
  <si>
    <t>-61.82</t>
  </si>
  <si>
    <t>2023</t>
  </si>
  <si>
    <t>2024</t>
  </si>
  <si>
    <t>2025</t>
  </si>
  <si>
    <t>Capitalization
                                    1</t>
  </si>
  <si>
    <t>-</t>
  </si>
  <si>
    <t>519.9</t>
  </si>
  <si>
    <t>Change</t>
  </si>
  <si>
    <t>0%</t>
  </si>
  <si>
    <t>Enterprise Value (EV)</t>
  </si>
  <si>
    <t>P/E ratio</t>
  </si>
  <si>
    <t>0.69x</t>
  </si>
  <si>
    <t>PBR</t>
  </si>
  <si>
    <t>PEG</t>
  </si>
  <si>
    <t>Capitalization / Revenue</t>
  </si>
  <si>
    <t>2.39x</t>
  </si>
  <si>
    <t>2.21x</t>
  </si>
  <si>
    <t>EV / Revenue</t>
  </si>
  <si>
    <t>EV / EBITDA</t>
  </si>
  <si>
    <t>EV / EBIT</t>
  </si>
  <si>
    <t>4.87x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</si>
  <si>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</si>
  <si>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</si>
  <si>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</si>
  <si>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</si>
  <si>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</si>
  <si>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</si>
  <si>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</si>
  <si>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217.3</t>
  </si>
  <si>
    <t>235</t>
  </si>
  <si>
    <t>EBIT
                                    1</t>
  </si>
  <si>
    <t>106.7</t>
  </si>
  <si>
    <t>Net income</t>
  </si>
  <si>
    <t>39.37</t>
  </si>
  <si>
    <t>Reference price
                                    2</t>
  </si>
  <si>
    <t>10.770</t>
  </si>
  <si>
    <t>5.060</t>
  </si>
  <si>
    <t>Nbr of stocks (in thousands)</t>
  </si>
  <si>
    <t>102,751</t>
  </si>
  <si>
    <t>Announcement Date</t>
  </si>
  <si>
    <t>5/7/24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</si>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</sst>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2717.720784135126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6.0</v>
      </c>
      <c r="C2" s="1">
        <v>39.0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3.0</v>
      </c>
      <c r="C3" s="1">
        <v>6.0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2.0</v>
      </c>
      <c r="C4" s="1">
        <v>5.0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5.0</v>
      </c>
      <c r="C5" s="1">
        <v>12.0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-1.0</v>
      </c>
      <c r="C6" s="1">
        <v>-25.0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76.0</v>
      </c>
      <c r="C7" s="1">
        <v>-22.0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35.0</v>
      </c>
      <c r="C8" s="1">
        <v>20.0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34.0</v>
      </c>
      <c r="C9" s="1">
        <v>37.0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-1.0</v>
      </c>
      <c r="C10" s="1">
        <v>6.0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-2.0</v>
      </c>
      <c r="C11" s="1">
        <v>-23.0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-66.0</v>
      </c>
      <c r="C12" s="1">
        <v>-1.0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17.0</v>
      </c>
      <c r="C13" s="1">
        <v>12.0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-8.0</v>
      </c>
      <c r="C14" s="1">
        <v>13.0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1.0</v>
      </c>
      <c r="C15" s="1">
        <v>-8.0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-4.0</v>
      </c>
      <c r="C16" s="1">
        <v>50.0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-24.0</v>
      </c>
      <c r="C17" s="1">
        <v>-9.0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2.0</v>
      </c>
      <c r="C18" s="1">
        <v>8.0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-6.0</v>
      </c>
      <c r="C19" s="1">
        <v>72.0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-1.0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-2.0</v>
      </c>
      <c r="C21" s="1">
        <v>2.0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-46.0</v>
      </c>
      <c r="C22" s="1">
        <v>-34.0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-34.0</v>
      </c>
      <c r="C23" s="1">
        <v>2.0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-32.0</v>
      </c>
      <c r="C24" s="1">
        <v>1.0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12.0</v>
      </c>
      <c r="C25" s="1">
        <v>12.0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12.0</v>
      </c>
      <c r="C26" s="1">
        <v>12.0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-1.0</v>
      </c>
      <c r="C27" s="1">
        <v>-7.0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-5.0</v>
      </c>
      <c r="C28" s="1">
        <v>-8.0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-6.0</v>
      </c>
      <c r="C29" s="1">
        <v>-16.0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10.0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-1.0</v>
      </c>
      <c r="C31" s="1">
        <v>10.0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-7.0</v>
      </c>
      <c r="C32" s="1">
        <v>6.0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-12.0</v>
      </c>
      <c r="C33" s="1">
        <v>-7.0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-52.0</v>
      </c>
      <c r="C34" s="1">
        <v>51.0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3.0</v>
      </c>
      <c r="C36" s="1">
        <v>4.0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30.0</v>
      </c>
      <c r="C37" s="1">
        <v>17.0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33.0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33.0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0.0</v>
      </c>
      <c r="C40" s="1">
        <v>11.0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-6.0</v>
      </c>
      <c r="C41" s="1">
        <v>-4.0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51.0</v>
      </c>
      <c r="C3" s="1">
        <v>103.0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1.0</v>
      </c>
      <c r="C4" s="1">
        <v>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53.0</v>
      </c>
      <c r="C5" s="1">
        <v>103.0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35.0</v>
      </c>
      <c r="C6" s="1">
        <v>49.0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7.0</v>
      </c>
      <c r="C7" s="1">
        <v>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1.0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43.0</v>
      </c>
      <c r="C9" s="1">
        <v>53.0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1.0</v>
      </c>
      <c r="C10" s="1">
        <v>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14.0</v>
      </c>
      <c r="C11" s="1">
        <v>6.0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113.0</v>
      </c>
      <c r="C12" s="1">
        <v>166.0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54.0</v>
      </c>
      <c r="C13" s="1">
        <v>27.0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-33.0</v>
      </c>
      <c r="C14" s="1">
        <v>-8.0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21.0</v>
      </c>
      <c r="C15" s="1">
        <v>19.0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91.0</v>
      </c>
      <c r="C16" s="1">
        <v>84.0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3.0</v>
      </c>
      <c r="C17" s="1">
        <v>3.0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7.0</v>
      </c>
      <c r="C18" s="1">
        <v>19.0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5.0</v>
      </c>
      <c r="C19" s="1">
        <v>9.0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1.0</v>
      </c>
      <c r="C20" s="1">
        <v>64.0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5.0</v>
      </c>
      <c r="C21" s="1">
        <v>0.0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67.0</v>
      </c>
      <c r="C22" s="1">
        <v>38.0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225.0</v>
      </c>
      <c r="C23" s="1">
        <v>259.0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15.0</v>
      </c>
      <c r="C25" s="1">
        <v>26.0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37.0</v>
      </c>
      <c r="C26" s="1">
        <v>19.0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4.0</v>
      </c>
      <c r="C27" s="1">
        <v>3.0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3.0</v>
      </c>
      <c r="C28" s="1">
        <v>3.0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3.0</v>
      </c>
      <c r="C29" s="1">
        <v>8.0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37.0</v>
      </c>
      <c r="C30" s="1">
        <v>30.0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101.0</v>
      </c>
      <c r="C31" s="1">
        <v>92.0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5.0</v>
      </c>
      <c r="C32" s="1">
        <v>13.0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2.0</v>
      </c>
      <c r="C33" s="1">
        <v>2.0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7.0</v>
      </c>
      <c r="C34" s="1">
        <v>6.0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1.0</v>
      </c>
      <c r="C35" s="1">
        <v>1.0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118.0</v>
      </c>
      <c r="C36" s="1">
        <v>115.0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795.0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26.0</v>
      </c>
      <c r="C38" s="1">
        <v>36.0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103.0</v>
      </c>
      <c r="C39" s="1">
        <v>143.0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-24.0</v>
      </c>
      <c r="C40" s="1">
        <v>-37.0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105.0</v>
      </c>
      <c r="C41" s="1">
        <v>142.0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2.0</v>
      </c>
      <c r="C42" s="1">
        <v>1.0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108.0</v>
      </c>
      <c r="C43" s="1">
        <v>144.0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225.0</v>
      </c>
      <c r="C44" s="1">
        <v>259.0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7.0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7.0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0.0</v>
      </c>
      <c r="C48" s="1" t="s">
        <v>109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94.0</v>
      </c>
      <c r="C49" s="1">
        <v>119.0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 t="s">
        <v>112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16.0</v>
      </c>
      <c r="C51" s="1">
        <v>22.0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-37.0</v>
      </c>
      <c r="C52" s="1">
        <v>-80.0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31.0</v>
      </c>
      <c r="C53" s="1">
        <v>38.0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2.0</v>
      </c>
      <c r="C54" s="1">
        <v>1.0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3.0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3.0</v>
      </c>
      <c r="C56" s="1">
        <v>1.0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12.0</v>
      </c>
      <c r="C57" s="1">
        <v>8.0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31.0</v>
      </c>
      <c r="C58" s="1">
        <v>9.0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0.0</v>
      </c>
      <c r="C59" s="1">
        <v>0.0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174.0</v>
      </c>
      <c r="C2" s="1">
        <v>194.0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174.0</v>
      </c>
      <c r="C3" s="1">
        <v>194.0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82.0</v>
      </c>
      <c r="C4" s="1">
        <v>56.0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92.0</v>
      </c>
      <c r="C5" s="1">
        <v>137.0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70.0</v>
      </c>
      <c r="C6" s="1">
        <v>64.0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1.0</v>
      </c>
      <c r="C7" s="1">
        <v>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71.0</v>
      </c>
      <c r="C8" s="1">
        <v>66.0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20.0</v>
      </c>
      <c r="C9" s="1">
        <v>70.0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-3.0</v>
      </c>
      <c r="C10" s="1">
        <v>-4.0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47.0</v>
      </c>
      <c r="C11" s="1">
        <v>8.0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44.0</v>
      </c>
      <c r="C12" s="1">
        <v>4.0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3.0</v>
      </c>
      <c r="C13" s="1">
        <v>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24.0</v>
      </c>
      <c r="C14" s="1">
        <v>73.0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-25.0</v>
      </c>
      <c r="C15" s="1">
        <v>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-76.0</v>
      </c>
      <c r="C16" s="1">
        <v>22.0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23.0</v>
      </c>
      <c r="C17" s="1">
        <v>73.0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18.0</v>
      </c>
      <c r="C18" s="1">
        <v>35.0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5.0</v>
      </c>
      <c r="C19" s="1">
        <v>38.0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5.0</v>
      </c>
      <c r="C20" s="1">
        <v>38.0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</v>
      </c>
      <c r="B21" s="1">
        <v>76.0</v>
      </c>
      <c r="C21" s="1">
        <v>80.0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6.0</v>
      </c>
      <c r="C22" s="1">
        <v>39.0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6.0</v>
      </c>
      <c r="C23" s="1">
        <v>39.0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6.0</v>
      </c>
      <c r="C24" s="1">
        <v>39.0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0.0</v>
      </c>
      <c r="C26" s="1" t="s">
        <v>146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0.0</v>
      </c>
      <c r="C27" s="1" t="s">
        <v>146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0.0</v>
      </c>
      <c r="C28" s="1">
        <v>2.0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0.0</v>
      </c>
      <c r="C29" s="1" t="s">
        <v>146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0.0</v>
      </c>
      <c r="C30" s="1" t="s">
        <v>146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0.0</v>
      </c>
      <c r="C31" s="1">
        <v>2.0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0.0</v>
      </c>
      <c r="C32" s="1" t="s">
        <v>153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>
        <v>0.0</v>
      </c>
      <c r="C33" s="1" t="s">
        <v>153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26.0</v>
      </c>
      <c r="C35" s="1">
        <v>82.0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22.0</v>
      </c>
      <c r="C36" s="1">
        <v>76.0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20.0</v>
      </c>
      <c r="C37" s="1">
        <v>70.0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30.0</v>
      </c>
      <c r="C38" s="1">
        <v>87.0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174.0</v>
      </c>
      <c r="C39" s="1">
        <v>194.0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 t="s">
        <v>161</v>
      </c>
      <c r="C40" s="1" t="s">
        <v>162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22.0</v>
      </c>
      <c r="C41" s="1">
        <v>30.0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-3.0</v>
      </c>
      <c r="C42" s="1">
        <v>4.0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16.0</v>
      </c>
      <c r="C43" s="1">
        <v>46.0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6.0</v>
      </c>
      <c r="C45" s="1">
        <v>3.0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6.0</v>
      </c>
      <c r="C46" s="1">
        <v>3.0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3.0</v>
      </c>
      <c r="C47" s="1">
        <v>4.0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0.0</v>
      </c>
      <c r="C48" s="1">
        <v>8.0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0.0</v>
      </c>
      <c r="C49" s="1">
        <v>4.0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 t="s">
        <v>174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180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 t="s">
        <v>183</v>
      </c>
      <c r="C8" s="1" t="s">
        <v>184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192</v>
      </c>
      <c r="C11" s="1" t="s">
        <v>193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194</v>
      </c>
      <c r="B12" s="1" t="s">
        <v>195</v>
      </c>
      <c r="C12" s="1" t="s">
        <v>196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197</v>
      </c>
      <c r="B13" s="1" t="s">
        <v>198</v>
      </c>
      <c r="C13" s="1" t="s">
        <v>199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 t="s">
        <v>201</v>
      </c>
      <c r="C14" s="1" t="s">
        <v>202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 t="s">
        <v>201</v>
      </c>
      <c r="C15" s="1" t="s">
        <v>202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 t="s">
        <v>208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209</v>
      </c>
      <c r="B18" s="1">
        <v>0.0</v>
      </c>
      <c r="C18" s="1" t="s">
        <v>210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 t="s">
        <v>212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213</v>
      </c>
      <c r="B21" s="1">
        <v>0.0</v>
      </c>
      <c r="C21" s="1" t="s">
        <v>214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>
        <v>0.0</v>
      </c>
      <c r="C22" s="1" t="s">
        <v>216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>
        <v>0.0</v>
      </c>
      <c r="C23" s="1" t="s">
        <v>218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220</v>
      </c>
      <c r="B25" s="1" t="s">
        <v>221</v>
      </c>
      <c r="C25" s="1" t="s">
        <v>222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224</v>
      </c>
      <c r="C26" s="1" t="s">
        <v>225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226</v>
      </c>
      <c r="B27" s="1">
        <v>0.0</v>
      </c>
      <c r="C27" s="1" t="s">
        <v>227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228</v>
      </c>
      <c r="B28" s="1">
        <v>0.0</v>
      </c>
      <c r="C28" s="1" t="s">
        <v>229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230</v>
      </c>
      <c r="B29" s="1">
        <v>0.0</v>
      </c>
      <c r="C29" s="1" t="s">
        <v>231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232</v>
      </c>
      <c r="B30" s="1">
        <v>0.0</v>
      </c>
      <c r="C30" s="1" t="s">
        <v>233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234</v>
      </c>
      <c r="B31" s="1">
        <v>0.0</v>
      </c>
      <c r="C31" s="1" t="s">
        <v>235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237</v>
      </c>
      <c r="B33" s="1" t="s">
        <v>238</v>
      </c>
      <c r="C33" s="1" t="s">
        <v>239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240</v>
      </c>
      <c r="B34" s="1" t="s">
        <v>241</v>
      </c>
      <c r="C34" s="1" t="s">
        <v>242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243</v>
      </c>
      <c r="B35" s="1" t="s">
        <v>244</v>
      </c>
      <c r="C35" s="1" t="s">
        <v>245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246</v>
      </c>
      <c r="B36" s="1" t="s">
        <v>247</v>
      </c>
      <c r="C36" s="1" t="s">
        <v>248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249</v>
      </c>
      <c r="B37" s="1" t="s">
        <v>250</v>
      </c>
      <c r="C37" s="1" t="s">
        <v>251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252</v>
      </c>
      <c r="B38" s="1" t="s">
        <v>253</v>
      </c>
      <c r="C38" s="1">
        <v>0.0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254</v>
      </c>
      <c r="B39" s="1" t="s">
        <v>255</v>
      </c>
      <c r="C39" s="1">
        <v>0.0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256</v>
      </c>
      <c r="B40" s="1" t="s">
        <v>257</v>
      </c>
      <c r="C40" s="1">
        <v>0.0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258</v>
      </c>
      <c r="B41" s="1" t="s">
        <v>259</v>
      </c>
      <c r="C41" s="1" t="s">
        <v>260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261</v>
      </c>
      <c r="B42" s="1" t="s">
        <v>262</v>
      </c>
      <c r="C42" s="1" t="s">
        <v>263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264</v>
      </c>
      <c r="B43" s="1" t="s">
        <v>265</v>
      </c>
      <c r="C43" s="1" t="s">
        <v>266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267</v>
      </c>
      <c r="B44" s="1" t="s">
        <v>268</v>
      </c>
      <c r="C44" s="1" t="s">
        <v>269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271</v>
      </c>
      <c r="B46" s="1">
        <v>0.0</v>
      </c>
      <c r="C46" s="1" t="s">
        <v>272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273</v>
      </c>
      <c r="B47" s="1">
        <v>0.0</v>
      </c>
      <c r="C47" s="1" t="s">
        <v>274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275</v>
      </c>
      <c r="B48" s="1">
        <v>0.0</v>
      </c>
      <c r="C48" s="1" t="s">
        <v>276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277</v>
      </c>
      <c r="B49" s="1">
        <v>0.0</v>
      </c>
      <c r="C49" s="1" t="s">
        <v>278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279</v>
      </c>
      <c r="B50" s="1">
        <v>0.0</v>
      </c>
      <c r="C50" s="1" t="s">
        <v>280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281</v>
      </c>
      <c r="B51" s="1">
        <v>0.0</v>
      </c>
      <c r="C51" s="1" t="s">
        <v>282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283</v>
      </c>
      <c r="B52" s="1">
        <v>0.0</v>
      </c>
      <c r="C52" s="1" t="s">
        <v>284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285</v>
      </c>
      <c r="B53" s="1">
        <v>0.0</v>
      </c>
      <c r="C53" s="1" t="s">
        <v>286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287</v>
      </c>
      <c r="B54" s="1">
        <v>0.0</v>
      </c>
      <c r="C54" s="1" t="s">
        <v>288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289</v>
      </c>
      <c r="B55" s="1">
        <v>0.0</v>
      </c>
      <c r="C55" s="1" t="s">
        <v>290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291</v>
      </c>
      <c r="B56" s="1">
        <v>0.0</v>
      </c>
      <c r="C56" s="1" t="s">
        <v>292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293</v>
      </c>
      <c r="B57" s="1">
        <v>0.0</v>
      </c>
      <c r="C57" s="1" t="s">
        <v>294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295</v>
      </c>
      <c r="B58" s="1">
        <v>0.0</v>
      </c>
      <c r="C58" s="1" t="s">
        <v>296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297</v>
      </c>
      <c r="B59" s="1">
        <v>0.0</v>
      </c>
      <c r="C59" s="1" t="s">
        <v>298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299</v>
      </c>
      <c r="B60" s="1">
        <v>0.0</v>
      </c>
      <c r="C60" s="1">
        <v>-10.0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300</v>
      </c>
      <c r="B61" s="1">
        <v>0.0</v>
      </c>
      <c r="C61" s="1" t="s">
        <v>301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302</v>
      </c>
      <c r="C1" s="1" t="s">
        <v>303</v>
      </c>
      <c r="D1" s="1" t="s">
        <v>304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305</v>
      </c>
      <c r="B2" s="1" t="s">
        <v>306</v>
      </c>
      <c r="C2" s="1" t="s">
        <v>307</v>
      </c>
      <c r="D2" s="1" t="s">
        <v>307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308</v>
      </c>
      <c r="B3" s="1" t="s">
        <v>306</v>
      </c>
      <c r="C3" s="1" t="s">
        <v>306</v>
      </c>
      <c r="D3" s="1" t="s">
        <v>309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310</v>
      </c>
      <c r="B4" s="1" t="s">
        <v>306</v>
      </c>
      <c r="C4" s="1" t="s">
        <v>307</v>
      </c>
      <c r="D4" s="1" t="s">
        <v>307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308</v>
      </c>
      <c r="B5" s="1" t="s">
        <v>306</v>
      </c>
      <c r="C5" s="1" t="s">
        <v>306</v>
      </c>
      <c r="D5" s="1" t="s">
        <v>309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311</v>
      </c>
      <c r="B6" s="1" t="s">
        <v>312</v>
      </c>
      <c r="C6" s="1" t="s">
        <v>306</v>
      </c>
      <c r="D6" s="1" t="s">
        <v>306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313</v>
      </c>
      <c r="B7" s="1" t="s">
        <v>306</v>
      </c>
      <c r="C7" s="1" t="s">
        <v>306</v>
      </c>
      <c r="D7" s="1" t="s">
        <v>306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314</v>
      </c>
      <c r="B8" s="1" t="s">
        <v>306</v>
      </c>
      <c r="C8" s="1" t="s">
        <v>306</v>
      </c>
      <c r="D8" s="1" t="s">
        <v>306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306</v>
      </c>
      <c r="C9" s="1" t="s">
        <v>316</v>
      </c>
      <c r="D9" s="1" t="s">
        <v>317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306</v>
      </c>
      <c r="C10" s="1" t="s">
        <v>316</v>
      </c>
      <c r="D10" s="1" t="s">
        <v>317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306</v>
      </c>
      <c r="C11" s="1" t="s">
        <v>306</v>
      </c>
      <c r="D11" s="1" t="s">
        <v>306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306</v>
      </c>
      <c r="C12" s="1" t="s">
        <v>321</v>
      </c>
      <c r="D12" s="1" t="s">
        <v>306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306</v>
      </c>
      <c r="C13" s="1" t="s">
        <v>306</v>
      </c>
      <c r="D13" s="1" t="s">
        <v>306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306</v>
      </c>
      <c r="C14" s="1" t="s">
        <v>306</v>
      </c>
      <c r="D14" s="1" t="s">
        <v>306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324</v>
      </c>
      <c r="B15" s="1" t="s">
        <v>306</v>
      </c>
      <c r="C15" s="1" t="s">
        <v>306</v>
      </c>
      <c r="D15" s="1" t="s">
        <v>306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325</v>
      </c>
      <c r="B16" s="1" t="s">
        <v>306</v>
      </c>
      <c r="C16" s="1" t="s">
        <v>306</v>
      </c>
      <c r="D16" s="1" t="s">
        <v>306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326</v>
      </c>
      <c r="B17" s="1" t="s">
        <v>146</v>
      </c>
      <c r="C17" s="1" t="s">
        <v>306</v>
      </c>
      <c r="D17" s="1" t="s">
        <v>306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327</v>
      </c>
      <c r="B18" s="1" t="s">
        <v>306</v>
      </c>
      <c r="C18" s="1" t="s">
        <v>306</v>
      </c>
      <c r="D18" s="1" t="s">
        <v>306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328</v>
      </c>
      <c r="B19" s="1" t="s">
        <v>306</v>
      </c>
      <c r="C19" s="1" t="s">
        <v>329</v>
      </c>
      <c r="D19" s="1" t="s">
        <v>330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 t="s">
        <v>306</v>
      </c>
      <c r="C20" s="1" t="s">
        <v>306</v>
      </c>
      <c r="D20" s="1" t="s">
        <v>306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331</v>
      </c>
      <c r="B21" s="1" t="s">
        <v>306</v>
      </c>
      <c r="C21" s="1" t="s">
        <v>332</v>
      </c>
      <c r="D21" s="1" t="s">
        <v>306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333</v>
      </c>
      <c r="B22" s="1" t="s">
        <v>334</v>
      </c>
      <c r="C22" s="1" t="s">
        <v>306</v>
      </c>
      <c r="D22" s="1" t="s">
        <v>306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</v>
      </c>
      <c r="B23" s="1" t="s">
        <v>306</v>
      </c>
      <c r="C23" s="1" t="s">
        <v>306</v>
      </c>
      <c r="D23" s="1" t="s">
        <v>306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335</v>
      </c>
      <c r="B24" s="1" t="s">
        <v>336</v>
      </c>
      <c r="C24" s="1" t="s">
        <v>337</v>
      </c>
      <c r="D24" s="1" t="s">
        <v>337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338</v>
      </c>
      <c r="B25" s="1" t="s">
        <v>306</v>
      </c>
      <c r="C25" s="1" t="s">
        <v>339</v>
      </c>
      <c r="D25" s="1" t="s">
        <v>339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340</v>
      </c>
      <c r="B26" s="1" t="s">
        <v>341</v>
      </c>
      <c r="C26" s="1" t="s">
        <v>306</v>
      </c>
      <c r="D26" s="1" t="s">
        <v>306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33.0</v>
      </c>
      <c r="D3" s="1">
        <f>IF(C3*FORECAST(D2,B3:C3,B2:C2)&gt;0,FORECAST(D2,B3:C3,B2:C2),C3)*$X$1</f>
        <v>66</v>
      </c>
      <c r="E3" s="1">
        <f>IF(D3*FORECAST(E2,B3:D3,B2:D2)&gt;0,FORECAST(E2,B3:D3,B2:D2),D3)*$X$1</f>
        <v>99</v>
      </c>
      <c r="F3" s="1">
        <f>IF(E3*FORECAST(F2,B3:E3,B2:E2)&gt;0,FORECAST(F2,B3:E3,B2:E2),E3)*$X$1</f>
        <v>132</v>
      </c>
      <c r="G3" s="1">
        <f>IF(F3*FORECAST(G2,B3:F3,B2:F2)&gt;0,FORECAST(G2,B3:F3,B2:F2),F3)*$X$1</f>
        <v>165</v>
      </c>
      <c r="H3" s="1">
        <f>IF(G3*FORECAST(H2,B3:G3,B2:G2)&gt;0,FORECAST(H2,B3:G3,B2:G2),G3)*$X$1</f>
        <v>198</v>
      </c>
      <c r="I3" s="1">
        <f>IF(H3*FORECAST(I2,B3:H3,B2:H2)&gt;0,FORECAST(I2,B3:H3,B2:H2),H3)*$X$1</f>
        <v>231</v>
      </c>
      <c r="J3" s="1">
        <f>IF(I3*FORECAST(J2,B3:I3,B2:I2)&gt;0,FORECAST(J2,B3:I3,B2:I2),I3)*$X$1</f>
        <v>264</v>
      </c>
      <c r="K3" s="4">
        <f>IF(J3*FORECAST(K2,B3:J3,B2:J2)&gt;0,FORECAST(K2,B3:J3,B2:J2),J3)*$X$1</f>
        <v>297</v>
      </c>
      <c r="L3" s="4">
        <f>IF(K3*FORECAST(L2,B3:K3,B2:K2)&gt;0,FORECAST(L2,B3:K3,B2:K2),K3)*$X$1</f>
        <v>330</v>
      </c>
      <c r="M3" s="4">
        <f>IF(L3*FORECAST(M2,B3:L3,B2:L2)&gt;0,FORECAST(M2,B3:L3,B2:L2),L3)*$X$1</f>
        <v>363</v>
      </c>
      <c r="N3" s="4">
        <f>IF(M3*FORECAST(N2,B3:M3,B2:M2)&gt;0,FORECAST(N2,B3:M3,B2:M2),M3)*$X$1</f>
        <v>396</v>
      </c>
      <c r="O3" s="4">
        <f>IF(N3*FORECAST(O2,B3:N3,B2:N2)&gt;0,FORECAST(O2,B3:N3,B2:N2),N3)*$X$1</f>
        <v>429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-37.0</v>
      </c>
      <c r="C4" s="1">
        <v>-80.0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343</v>
      </c>
      <c r="B5" s="1">
        <v>0.0</v>
      </c>
      <c r="C5" s="1">
        <v>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344</v>
      </c>
      <c r="L7" s="1">
        <f>IF(O3*FORECAST(O2,B3:O3,B2:O2)&gt;0,FORECAST(O2,B3:O3,B2:O2),N3)*$X$1 * (1+0.02)/(0.0993-0.02)</f>
        <v>5518.032787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345</v>
      </c>
      <c r="L8" s="5">
        <f t="array" ref="L8">NPV(0.0993,E3:O3)</f>
        <v>1520.276536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346</v>
      </c>
      <c r="L9" s="5">
        <f t="array" ref="L9">NPV(0.0993,E16:O16)</f>
        <v>1947.626921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347</v>
      </c>
      <c r="L10" s="5">
        <f>L8 + L9</f>
        <v>3467.903457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348</v>
      </c>
      <c r="L12" s="5">
        <f>L10 - L11</f>
        <v>3547.903457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349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1773.951729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(1+0.02)/(0.0993-0.02)</f>
        <v>5518.032787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5.0</v>
      </c>
      <c r="C3" s="1">
        <v>38.0</v>
      </c>
      <c r="D3" s="1">
        <f>IF(C3*FORECAST(D2,B3:C3,B2:C2)&gt;0,FORECAST(D2,B3:C3,B2:C2),C3)*$X$1</f>
        <v>71</v>
      </c>
      <c r="E3" s="1">
        <f>IF(D3*FORECAST(E2,B3:D3,B2:D2)&gt;0,FORECAST(E2,B3:D3,B2:D2),D3)*$X$1</f>
        <v>104</v>
      </c>
      <c r="F3" s="1">
        <f>IF(E3*FORECAST(F2,B3:E3,B2:E2)&gt;0,FORECAST(F2,B3:E3,B2:E2),E3)*$X$1</f>
        <v>137</v>
      </c>
      <c r="G3" s="1">
        <f>IF(F3*FORECAST(G2,B3:F3,B2:F2)&gt;0,FORECAST(G2,B3:F3,B2:F2),F3)*$X$1</f>
        <v>170</v>
      </c>
      <c r="H3" s="1">
        <f>IF(G3*FORECAST(H2,B3:G3,B2:G2)&gt;0,FORECAST(H2,B3:G3,B2:G2),G3)*$X$1</f>
        <v>203</v>
      </c>
      <c r="I3" s="1">
        <f>IF(H3*FORECAST(I2,B3:H3,B2:H2)&gt;0,FORECAST(I2,B3:H3,B2:H2),H3)*$X$1</f>
        <v>236</v>
      </c>
      <c r="J3" s="1">
        <f>IF(I3*FORECAST(J2,B3:I3,B2:I2)&gt;0,FORECAST(J2,B3:I3,B2:I2),I3)*$X$1</f>
        <v>269</v>
      </c>
      <c r="K3" s="4">
        <f>IF(J3*FORECAST(K2,B3:J3,B2:J2)&gt;0,FORECAST(K2,B3:J3,B2:J2),J3)*$X$1</f>
        <v>302</v>
      </c>
      <c r="L3" s="4">
        <f>IF(K3*FORECAST(L2,B3:K3,B2:K2)&gt;0,FORECAST(L2,B3:K3,B2:K2),K3)*$X$1</f>
        <v>335</v>
      </c>
      <c r="M3" s="4">
        <f>IF(L3*FORECAST(M2,B3:L3,B2:L2)&gt;0,FORECAST(M2,B3:L3,B2:L2),L3)*$X$1</f>
        <v>368</v>
      </c>
      <c r="N3" s="4">
        <f>IF(M3*FORECAST(N2,B3:M3,B2:M2)&gt;0,FORECAST(N2,B3:M3,B2:M2),M3)*$X$1</f>
        <v>401</v>
      </c>
      <c r="O3" s="4">
        <f>IF(N3*FORECAST(O2,B3:N3,B2:N2)&gt;0,FORECAST(O2,B3:N3,B2:N2),N3)*$X$1</f>
        <v>434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-37.0</v>
      </c>
      <c r="C4" s="1">
        <v>-80.0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343</v>
      </c>
      <c r="B5" s="1">
        <v>0.0</v>
      </c>
      <c r="C5" s="1">
        <v>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344</v>
      </c>
      <c r="L7" s="1">
        <f>IF(O3*FORECAST(O2,B3:O3,B2:O2)&gt;0,FORECAST(O2,B3:O3,B2:O2),N3)*$X$1 * (1+0.02)/(0.0993-0.02)</f>
        <v>5582.345523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345</v>
      </c>
      <c r="L8" s="5">
        <f t="array" ref="L8">NPV(0.0993,E3:O3)</f>
        <v>1552.85676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346</v>
      </c>
      <c r="L9" s="5">
        <f t="array" ref="L9">NPV(0.0993,E16:O16)</f>
        <v>1970.326536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347</v>
      </c>
      <c r="L10" s="5">
        <f>L8 + L9</f>
        <v>3523.183296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348</v>
      </c>
      <c r="L12" s="5">
        <f>L10 - L11</f>
        <v>3603.183296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349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1801.591648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(1+0.02)/(0.0993-0.02)</f>
        <v>5582.345523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