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<sst xmlns="http://schemas.openxmlformats.org/spreadsheetml/2006/main" count="1605" uniqueCount="1173">
  <si>
    <t>ticker</t>
  </si>
  <si>
    <t>PTMN</t>
  </si>
  <si>
    <t>nombre</t>
  </si>
  <si>
    <t>PORTMAN RIDGE FINANCE COR</t>
  </si>
  <si>
    <t>empresa</t>
  </si>
  <si>
    <t>Closed End Funds</t>
  </si>
  <si>
    <t>Open</t>
  </si>
  <si>
    <t>Target Price</t>
  </si>
  <si>
    <t>Upside</t>
  </si>
  <si>
    <t>237.73%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</si>
  <si>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</si>
  <si>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</si>
  <si>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</si>
  <si>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</si>
  <si>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</si>
  <si>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</si>
  <si>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</si>
  <si>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8.78%</t>
  </si>
  <si>
    <t>Total Assets Growth</t>
  </si>
  <si>
    <t>20.00%</t>
  </si>
  <si>
    <t>Net Property, Plant and Equipment Growth</t>
  </si>
  <si>
    <t>No calculado</t>
  </si>
  <si>
    <t>Fiscal Period: December</t>
  </si>
  <si>
    <t>Net Income</t>
  </si>
  <si>
    <t>Amortization of Deferred Charges, Total - (CF)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</si>
  <si>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</si>
  <si>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</si>
  <si>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</si>
  <si>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</si>
  <si>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</si>
  <si>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</si>
  <si>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</si>
  <si>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</si>
  <si>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</si>
  <si>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</si>
  <si>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</si>
  <si>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</si>
  <si>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</si>
  <si>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</si>
  <si>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</si>
  <si>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</si>
  <si>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</si>
  <si>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</si>
  <si>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</si>
  <si>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</si>
  <si>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</si>
  <si>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</si>
  <si>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</si>
  <si>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</si>
  <si>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</si>
  <si>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</si>
  <si>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</si>
  <si>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</si>
  <si>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</si>
  <si>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</si>
  <si>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</si>
  <si>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Restricted Cash</t>
  </si>
  <si>
    <t>Other Current Assets, Total</t>
  </si>
  <si>
    <t>Total Current Assets</t>
  </si>
  <si>
    <t>Long-term Investments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</si>
  <si>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</si>
  <si>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</si>
  <si>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</si>
  <si>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</si>
  <si>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</si>
  <si>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</si>
  <si>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</si>
  <si>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Other Current Liabilities</t>
  </si>
  <si>
    <t>Total Current Liabilities</t>
  </si>
  <si>
    <t>Long-Term Debt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</si>
  <si>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</si>
  <si>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</si>
  <si>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</si>
  <si>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</si>
  <si>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</si>
  <si>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</si>
  <si>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</si>
  <si>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</si>
  <si>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</si>
  <si>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</si>
  <si>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</si>
  <si>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70.62</t>
  </si>
  <si>
    <t>59.37</t>
  </si>
  <si>
    <t>53.02</t>
  </si>
  <si>
    <t>49.08</t>
  </si>
  <si>
    <t>42.48</t>
  </si>
  <si>
    <t>33.95</t>
  </si>
  <si>
    <t>28.77</t>
  </si>
  <si>
    <t>28.88</t>
  </si>
  <si>
    <t>24.23</t>
  </si>
  <si>
    <t>22.76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</si>
  <si>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</si>
  <si>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</si>
  <si>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</si>
  <si>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</si>
  <si>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</si>
  <si>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</si>
  <si>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Full Time Employees</t>
  </si>
  <si>
    <t>Revenues</t>
  </si>
  <si>
    <t>Interest And Invest. Income (Rev)</t>
  </si>
  <si>
    <t>Other Revenues, Total</t>
  </si>
  <si>
    <t>Total Revenues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</si>
  <si>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</si>
  <si>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</si>
  <si>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</si>
  <si>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</si>
  <si>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</si>
  <si>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</si>
  <si>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</si>
  <si>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</si>
  <si>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</si>
  <si>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</si>
  <si>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</si>
  <si>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</si>
  <si>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</si>
  <si>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</si>
  <si>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</si>
  <si>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</si>
  <si>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</si>
  <si>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</si>
  <si>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</si>
  <si>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</si>
  <si>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4.33</t>
  </si>
  <si>
    <t>-4.95</t>
  </si>
  <si>
    <t>-0.28</t>
  </si>
  <si>
    <t>0.9</t>
  </si>
  <si>
    <t>-2.58</t>
  </si>
  <si>
    <t>-3.32</t>
  </si>
  <si>
    <t>6.32</t>
  </si>
  <si>
    <t>3.05</t>
  </si>
  <si>
    <t>-2.18</t>
  </si>
  <si>
    <t>1.2</t>
  </si>
  <si>
    <t>Basic EPS - Continuing Operations</t>
  </si>
  <si>
    <t>Basic Weighted Average Shares Outstanding</t>
  </si>
  <si>
    <t>Net EPS - Diluted</t>
  </si>
  <si>
    <t>4.3</t>
  </si>
  <si>
    <t>-0.3</t>
  </si>
  <si>
    <t>-2.6</t>
  </si>
  <si>
    <t>6.3</t>
  </si>
  <si>
    <t>Diluted EPS - Continuing Operations</t>
  </si>
  <si>
    <t>Diluted Weighted Average Shares Outstanding</t>
  </si>
  <si>
    <t>Normalized Basic EPS</t>
  </si>
  <si>
    <t>3.67</t>
  </si>
  <si>
    <t>4.09</t>
  </si>
  <si>
    <t>3.11</t>
  </si>
  <si>
    <t>1.85</t>
  </si>
  <si>
    <t>1.67</t>
  </si>
  <si>
    <t>0.74</t>
  </si>
  <si>
    <t>1.99</t>
  </si>
  <si>
    <t>2.98</t>
  </si>
  <si>
    <t>1.89</t>
  </si>
  <si>
    <t>2.29</t>
  </si>
  <si>
    <t>Normalized Diluted EPS</t>
  </si>
  <si>
    <t>Dividend Per Share</t>
  </si>
  <si>
    <t>7.8</t>
  </si>
  <si>
    <t>5.7</t>
  </si>
  <si>
    <t>4.6</t>
  </si>
  <si>
    <t>2.8</t>
  </si>
  <si>
    <t>2.4</t>
  </si>
  <si>
    <t>2.45</t>
  </si>
  <si>
    <t>2.61</t>
  </si>
  <si>
    <t>2.76</t>
  </si>
  <si>
    <t>Payout Ratio</t>
  </si>
  <si>
    <t>221.55</t>
  </si>
  <si>
    <t>-166.45</t>
  </si>
  <si>
    <t>513.9</t>
  </si>
  <si>
    <t>-153.3</t>
  </si>
  <si>
    <t>-93.96</t>
  </si>
  <si>
    <t>33.41</t>
  </si>
  <si>
    <t>75.49</t>
  </si>
  <si>
    <t>-112.16</t>
  </si>
  <si>
    <t>225.21</t>
  </si>
  <si>
    <t>EBITA</t>
  </si>
  <si>
    <t>EBIT</t>
  </si>
  <si>
    <t>Total Revenues (As Reported)</t>
  </si>
  <si>
    <t>Effective Tax Rate - (Ratio)</t>
  </si>
  <si>
    <t>5.25</t>
  </si>
  <si>
    <t>-3.89</t>
  </si>
  <si>
    <t>-3.77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</si>
  <si>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</si>
  <si>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</si>
  <si>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</si>
  <si>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</si>
  <si>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</si>
  <si>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</si>
  <si>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</si>
  <si>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</si>
  <si>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</si>
  <si>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</si>
  <si>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</si>
  <si>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4.08</t>
  </si>
  <si>
    <t>4.8</t>
  </si>
  <si>
    <t>3.33</t>
  </si>
  <si>
    <t>3.6</t>
  </si>
  <si>
    <t>2.68</t>
  </si>
  <si>
    <t>3.75</t>
  </si>
  <si>
    <t>5.57</t>
  </si>
  <si>
    <t>4.59</t>
  </si>
  <si>
    <t>5.86</t>
  </si>
  <si>
    <t>Return on Total Capital</t>
  </si>
  <si>
    <t>4.29</t>
  </si>
  <si>
    <t>4.99</t>
  </si>
  <si>
    <t>4.38</t>
  </si>
  <si>
    <t>3.57</t>
  </si>
  <si>
    <t>4.02</t>
  </si>
  <si>
    <t>2.83</t>
  </si>
  <si>
    <t>3.81</t>
  </si>
  <si>
    <t>5.72</t>
  </si>
  <si>
    <t>4.72</t>
  </si>
  <si>
    <t>Return On Equity %</t>
  </si>
  <si>
    <t>5.95</t>
  </si>
  <si>
    <t>-7.91</t>
  </si>
  <si>
    <t>-0.51</t>
  </si>
  <si>
    <t>1.8</t>
  </si>
  <si>
    <t>-5.63</t>
  </si>
  <si>
    <t>-8.06</t>
  </si>
  <si>
    <t>17.14</t>
  </si>
  <si>
    <t>10.49</t>
  </si>
  <si>
    <t>-8.2</t>
  </si>
  <si>
    <t>5.11</t>
  </si>
  <si>
    <t>Return on Common Equity</t>
  </si>
  <si>
    <t>5.87</t>
  </si>
  <si>
    <t>-7.76</t>
  </si>
  <si>
    <t>-0.5</t>
  </si>
  <si>
    <t>1.78</t>
  </si>
  <si>
    <t>-5.67</t>
  </si>
  <si>
    <t>Margin Analysis</t>
  </si>
  <si>
    <t>Gross Profit Margin %</t>
  </si>
  <si>
    <t>SG&amp;A Margin</t>
  </si>
  <si>
    <t>23.17</t>
  </si>
  <si>
    <t>21.12</t>
  </si>
  <si>
    <t>23.76</t>
  </si>
  <si>
    <t>33.91</t>
  </si>
  <si>
    <t>35.73</t>
  </si>
  <si>
    <t>51.82</t>
  </si>
  <si>
    <t>36.2</t>
  </si>
  <si>
    <t>30.51</t>
  </si>
  <si>
    <t>33.07</t>
  </si>
  <si>
    <t>28.23</t>
  </si>
  <si>
    <t>EBITA Margin %</t>
  </si>
  <si>
    <t>76.83</t>
  </si>
  <si>
    <t>78.88</t>
  </si>
  <si>
    <t>76.24</t>
  </si>
  <si>
    <t>66.09</t>
  </si>
  <si>
    <t>64.27</t>
  </si>
  <si>
    <t>48.18</t>
  </si>
  <si>
    <t>63.8</t>
  </si>
  <si>
    <t>69.49</t>
  </si>
  <si>
    <t>66.93</t>
  </si>
  <si>
    <t>71.77</t>
  </si>
  <si>
    <t>EBIT Margin %</t>
  </si>
  <si>
    <t>Income From Continuing Operations Margin %</t>
  </si>
  <si>
    <t>36.48</t>
  </si>
  <si>
    <t>-40.93</t>
  </si>
  <si>
    <t>-2.87</t>
  </si>
  <si>
    <t>11.99</t>
  </si>
  <si>
    <t>-35.34</t>
  </si>
  <si>
    <t>-47.18</t>
  </si>
  <si>
    <t>73.83</t>
  </si>
  <si>
    <t>32.5</t>
  </si>
  <si>
    <t>-30.16</t>
  </si>
  <si>
    <t>14.91</t>
  </si>
  <si>
    <t>Net Income Margin %</t>
  </si>
  <si>
    <t>Net Avail. For Common Margin %</t>
  </si>
  <si>
    <t>-40.2</t>
  </si>
  <si>
    <t>-2.83</t>
  </si>
  <si>
    <t>11.89</t>
  </si>
  <si>
    <t>-35.55</t>
  </si>
  <si>
    <t>Normalized Net Income Margin</t>
  </si>
  <si>
    <t>30.52</t>
  </si>
  <si>
    <t>33.2</t>
  </si>
  <si>
    <t>31.92</t>
  </si>
  <si>
    <t>24.37</t>
  </si>
  <si>
    <t>23.08</t>
  </si>
  <si>
    <t>10.48</t>
  </si>
  <si>
    <t>23.27</t>
  </si>
  <si>
    <t>31.76</t>
  </si>
  <si>
    <t>26.22</t>
  </si>
  <si>
    <t>28.48</t>
  </si>
  <si>
    <t>Levered Free Cash Flow Margin</t>
  </si>
  <si>
    <t>37.36</t>
  </si>
  <si>
    <t>8.21</t>
  </si>
  <si>
    <t>55.04</t>
  </si>
  <si>
    <t>150.91</t>
  </si>
  <si>
    <t>-10.75</t>
  </si>
  <si>
    <t>-170.39</t>
  </si>
  <si>
    <t>-128.4</t>
  </si>
  <si>
    <t>94.83</t>
  </si>
  <si>
    <t>62.84</t>
  </si>
  <si>
    <t>3.34</t>
  </si>
  <si>
    <t>Unlevered Free Cash Flow Margin</t>
  </si>
  <si>
    <t>51.08</t>
  </si>
  <si>
    <t>20.39</t>
  </si>
  <si>
    <t>66.72</t>
  </si>
  <si>
    <t>163.97</t>
  </si>
  <si>
    <t>3.03</t>
  </si>
  <si>
    <t>-154.85</t>
  </si>
  <si>
    <t>-115.69</t>
  </si>
  <si>
    <t>104.21</t>
  </si>
  <si>
    <t>76.97</t>
  </si>
  <si>
    <t>22.47</t>
  </si>
  <si>
    <t>Asset Turnover</t>
  </si>
  <si>
    <t>0.08</t>
  </si>
  <si>
    <t>0.1</t>
  </si>
  <si>
    <t>0.09</t>
  </si>
  <si>
    <t>0.13</t>
  </si>
  <si>
    <t>0.11</t>
  </si>
  <si>
    <t>Receivables Turnover (Average Receivables)</t>
  </si>
  <si>
    <t>0.49</t>
  </si>
  <si>
    <t>0.21</t>
  </si>
  <si>
    <t>0.23</t>
  </si>
  <si>
    <t>0.12</t>
  </si>
  <si>
    <t>0.01</t>
  </si>
  <si>
    <t>0.03</t>
  </si>
  <si>
    <t>0.07</t>
  </si>
  <si>
    <t>0.32</t>
  </si>
  <si>
    <t>Short Term Liquidity</t>
  </si>
  <si>
    <t>Current Ratio</t>
  </si>
  <si>
    <t>0.81</t>
  </si>
  <si>
    <t>1.33</t>
  </si>
  <si>
    <t>0.2</t>
  </si>
  <si>
    <t>0.43</t>
  </si>
  <si>
    <t>12.05</t>
  </si>
  <si>
    <t>12.06</t>
  </si>
  <si>
    <t>4.93</t>
  </si>
  <si>
    <t>3.06</t>
  </si>
  <si>
    <t>6.13</t>
  </si>
  <si>
    <t>Quick Ratio</t>
  </si>
  <si>
    <t>0.19</t>
  </si>
  <si>
    <t>0.17</t>
  </si>
  <si>
    <t>0.54</t>
  </si>
  <si>
    <t>0.29</t>
  </si>
  <si>
    <t>10.15</t>
  </si>
  <si>
    <t>3.84</t>
  </si>
  <si>
    <t>2.87</t>
  </si>
  <si>
    <t>0.94</t>
  </si>
  <si>
    <t>2.66</t>
  </si>
  <si>
    <t>Operating Cash Flow to Current Liabilities</t>
  </si>
  <si>
    <t>-0.21</t>
  </si>
  <si>
    <t>1.64</t>
  </si>
  <si>
    <t>4.74</t>
  </si>
  <si>
    <t>2.44</t>
  </si>
  <si>
    <t>-6.18</t>
  </si>
  <si>
    <t>13.18</t>
  </si>
  <si>
    <t>3.19</t>
  </si>
  <si>
    <t>-2.52</t>
  </si>
  <si>
    <t>9.41</t>
  </si>
  <si>
    <t>Days Sales Outstanding (Average Receivables)</t>
  </si>
  <si>
    <t>738.18</t>
  </si>
  <si>
    <t>Long Term Solvency</t>
  </si>
  <si>
    <t>Total Debt/Equity</t>
  </si>
  <si>
    <t>87.69</t>
  </si>
  <si>
    <t>94.93</t>
  </si>
  <si>
    <t>90.08</t>
  </si>
  <si>
    <t>55.78</t>
  </si>
  <si>
    <t>63.54</t>
  </si>
  <si>
    <t>101.09</t>
  </si>
  <si>
    <t>172.62</t>
  </si>
  <si>
    <t>123.94</t>
  </si>
  <si>
    <t>160.82</t>
  </si>
  <si>
    <t>Total Debt / Total Capital</t>
  </si>
  <si>
    <t>46.72</t>
  </si>
  <si>
    <t>48.7</t>
  </si>
  <si>
    <t>47.39</t>
  </si>
  <si>
    <t>35.81</t>
  </si>
  <si>
    <t>38.85</t>
  </si>
  <si>
    <t>50.27</t>
  </si>
  <si>
    <t>63.32</t>
  </si>
  <si>
    <t>55.35</t>
  </si>
  <si>
    <t>61.66</t>
  </si>
  <si>
    <t>60.16</t>
  </si>
  <si>
    <t>LT Debt/Equity</t>
  </si>
  <si>
    <t>Long-Term Debt / Total Capital</t>
  </si>
  <si>
    <t>44.12</t>
  </si>
  <si>
    <t>Total Liabilities / Total Assets</t>
  </si>
  <si>
    <t>49.98</t>
  </si>
  <si>
    <t>49.18</t>
  </si>
  <si>
    <t>48.89</t>
  </si>
  <si>
    <t>43.15</t>
  </si>
  <si>
    <t>44.64</t>
  </si>
  <si>
    <t>50.96</t>
  </si>
  <si>
    <t>63.97</t>
  </si>
  <si>
    <t>56.79</t>
  </si>
  <si>
    <t>62.53</t>
  </si>
  <si>
    <t>61.12</t>
  </si>
  <si>
    <t>EBIT / Interest Expense</t>
  </si>
  <si>
    <t>2.74</t>
  </si>
  <si>
    <t>2.35</t>
  </si>
  <si>
    <t>1.55</t>
  </si>
  <si>
    <t>2.65</t>
  </si>
  <si>
    <t>2.63</t>
  </si>
  <si>
    <t>2.16</t>
  </si>
  <si>
    <t>Growth Over Prior Year</t>
  </si>
  <si>
    <t>Total Revenues, 1 Yr. Growth %</t>
  </si>
  <si>
    <t>5.16</t>
  </si>
  <si>
    <t>-20.49</t>
  </si>
  <si>
    <t>-21.92</t>
  </si>
  <si>
    <t>-4.16</t>
  </si>
  <si>
    <t>61.4</t>
  </si>
  <si>
    <t>87.27</t>
  </si>
  <si>
    <t>-13.08</t>
  </si>
  <si>
    <t>9.63</t>
  </si>
  <si>
    <t>Gross Profit, 1 Yr. Growth %</t>
  </si>
  <si>
    <t>EBITA, 1 Yr. Growth %</t>
  </si>
  <si>
    <t>5.56</t>
  </si>
  <si>
    <t>13.43</t>
  </si>
  <si>
    <t>-23.14</t>
  </si>
  <si>
    <t>-32.32</t>
  </si>
  <si>
    <t>-6.81</t>
  </si>
  <si>
    <t>-26.66</t>
  </si>
  <si>
    <t>113.72</t>
  </si>
  <si>
    <t>103.96</t>
  </si>
  <si>
    <t>-16.28</t>
  </si>
  <si>
    <t>17.55</t>
  </si>
  <si>
    <t>EBIT, 1 Yr. Growth %</t>
  </si>
  <si>
    <t>Earnings From Cont. Operations, 1 Yr. Growth %</t>
  </si>
  <si>
    <t>-12.71</t>
  </si>
  <si>
    <t>-223.95</t>
  </si>
  <si>
    <t>-94.42</t>
  </si>
  <si>
    <t>-425.86</t>
  </si>
  <si>
    <t>-382.51</t>
  </si>
  <si>
    <t>30.6</t>
  </si>
  <si>
    <t>-352.58</t>
  </si>
  <si>
    <t>-17.57</t>
  </si>
  <si>
    <t>-180.67</t>
  </si>
  <si>
    <t>-154.21</t>
  </si>
  <si>
    <t>Net Income, 1 Yr. Growth %</t>
  </si>
  <si>
    <t>Normalized Net Income, 1 Yr. Growth %</t>
  </si>
  <si>
    <t>1.24</t>
  </si>
  <si>
    <t>20.19</t>
  </si>
  <si>
    <t>-23.54</t>
  </si>
  <si>
    <t>-40.4</t>
  </si>
  <si>
    <t>-9.21</t>
  </si>
  <si>
    <t>-55.61</t>
  </si>
  <si>
    <t>258.62</t>
  </si>
  <si>
    <t>155.58</t>
  </si>
  <si>
    <t>-28.24</t>
  </si>
  <si>
    <t>19.06</t>
  </si>
  <si>
    <t>Diluted EPS Before Extra, 1 Yr. Growth %</t>
  </si>
  <si>
    <t>-18.87</t>
  </si>
  <si>
    <t>-216.28</t>
  </si>
  <si>
    <t>-388.89</t>
  </si>
  <si>
    <t>27.72</t>
  </si>
  <si>
    <t>-289.71</t>
  </si>
  <si>
    <t>-51.73</t>
  </si>
  <si>
    <t>-171.48</t>
  </si>
  <si>
    <t>-154.9</t>
  </si>
  <si>
    <t>Accounts Receivable, 1 Yr. Growth %</t>
  </si>
  <si>
    <t>-13.96</t>
  </si>
  <si>
    <t>3.65</t>
  </si>
  <si>
    <t>119.82</t>
  </si>
  <si>
    <t>1.52</t>
  </si>
  <si>
    <t>-66.8</t>
  </si>
  <si>
    <t>8.89</t>
  </si>
  <si>
    <t>-8.45</t>
  </si>
  <si>
    <t>-75.79</t>
  </si>
  <si>
    <t>-7.84</t>
  </si>
  <si>
    <t>Total Assets, 1 Yr. Growth %</t>
  </si>
  <si>
    <t>11.17</t>
  </si>
  <si>
    <t>-16.69</t>
  </si>
  <si>
    <t>-9.46</t>
  </si>
  <si>
    <t>-16.14</t>
  </si>
  <si>
    <t>-10.74</t>
  </si>
  <si>
    <t>8.73</t>
  </si>
  <si>
    <t>93.35</t>
  </si>
  <si>
    <t>8.02</t>
  </si>
  <si>
    <t>-4.44</t>
  </si>
  <si>
    <t>-11.34</t>
  </si>
  <si>
    <t>Tangible Book Value, 1 Yr. Growth %</t>
  </si>
  <si>
    <t>1.98</t>
  </si>
  <si>
    <t>-15.36</t>
  </si>
  <si>
    <t>-9.8</t>
  </si>
  <si>
    <t>-6.73</t>
  </si>
  <si>
    <t>-3.68</t>
  </si>
  <si>
    <t>42.09</t>
  </si>
  <si>
    <t>29.53</t>
  </si>
  <si>
    <t>-17.14</t>
  </si>
  <si>
    <t>-8.02</t>
  </si>
  <si>
    <t>Common Equity, 1 Yr. Growth %</t>
  </si>
  <si>
    <t>Cash From Operations, 1 Yr. Growth %</t>
  </si>
  <si>
    <t>-93.71</t>
  </si>
  <si>
    <t>-657.78</t>
  </si>
  <si>
    <t>38.56</t>
  </si>
  <si>
    <t>72.9</t>
  </si>
  <si>
    <t>-72.89</t>
  </si>
  <si>
    <t>-166.51</t>
  </si>
  <si>
    <t>-857.45</t>
  </si>
  <si>
    <t>-49.74</t>
  </si>
  <si>
    <t>-154.13</t>
  </si>
  <si>
    <t>-465.26</t>
  </si>
  <si>
    <t>Levered Free Cash Flow, 1 Yr. Growth %</t>
  </si>
  <si>
    <t>-3.3</t>
  </si>
  <si>
    <t>-75.71</t>
  </si>
  <si>
    <t>432.88</t>
  </si>
  <si>
    <t>114.07</t>
  </si>
  <si>
    <t>-106.83</t>
  </si>
  <si>
    <t>21.62</t>
  </si>
  <si>
    <t>-238.32</t>
  </si>
  <si>
    <t>-42.4</t>
  </si>
  <si>
    <t>-94.18</t>
  </si>
  <si>
    <t>Unlevered Free Cash Flow, 1 Yr. Growth %</t>
  </si>
  <si>
    <t>-0.29</t>
  </si>
  <si>
    <t>-55.9</t>
  </si>
  <si>
    <t>160.19</t>
  </si>
  <si>
    <t>91.88</t>
  </si>
  <si>
    <t>-98.23</t>
  </si>
  <si>
    <t>20.59</t>
  </si>
  <si>
    <t>-268.69</t>
  </si>
  <si>
    <t>-35.79</t>
  </si>
  <si>
    <t>-68.01</t>
  </si>
  <si>
    <t>Dividend Per Share, 1 Yr. Growth %</t>
  </si>
  <si>
    <t>-5.66</t>
  </si>
  <si>
    <t>-26.92</t>
  </si>
  <si>
    <t>-19.3</t>
  </si>
  <si>
    <t>-13.04</t>
  </si>
  <si>
    <t>-14.29</t>
  </si>
  <si>
    <t>2.08</t>
  </si>
  <si>
    <t>6.53</t>
  </si>
  <si>
    <t>5.75</t>
  </si>
  <si>
    <t>Compound Annual Growth Rate Over Two Years</t>
  </si>
  <si>
    <t>Total Revenues, 2 Yr. CAGR %</t>
  </si>
  <si>
    <t>14.66</t>
  </si>
  <si>
    <t>7.79</t>
  </si>
  <si>
    <t>-6.27</t>
  </si>
  <si>
    <t>-21.21</t>
  </si>
  <si>
    <t>-13.5</t>
  </si>
  <si>
    <t>-3.18</t>
  </si>
  <si>
    <t>25.65</t>
  </si>
  <si>
    <t>73.86</t>
  </si>
  <si>
    <t>27.59</t>
  </si>
  <si>
    <t>-2.38</t>
  </si>
  <si>
    <t>Gross Profit, 2 Yr. CAGR %</t>
  </si>
  <si>
    <t>EBITA, 2 Yr. CAGR %</t>
  </si>
  <si>
    <t>15.28</t>
  </si>
  <si>
    <t>9.43</t>
  </si>
  <si>
    <t>-6.63</t>
  </si>
  <si>
    <t>-27.88</t>
  </si>
  <si>
    <t>-20.58</t>
  </si>
  <si>
    <t>-17.33</t>
  </si>
  <si>
    <t>25.19</t>
  </si>
  <si>
    <t>108.79</t>
  </si>
  <si>
    <t>30.68</t>
  </si>
  <si>
    <t>-0.79</t>
  </si>
  <si>
    <t>EBIT, 2 Yr. CAGR %</t>
  </si>
  <si>
    <t>Earnings From Cont. Operations, 2 Yr. CAGR %</t>
  </si>
  <si>
    <t>-24.14</t>
  </si>
  <si>
    <t>-73.7</t>
  </si>
  <si>
    <t>-57.36</t>
  </si>
  <si>
    <t>203.41</t>
  </si>
  <si>
    <t>92.08</t>
  </si>
  <si>
    <t>81.62</t>
  </si>
  <si>
    <t>44.29</t>
  </si>
  <si>
    <t>-18.45</t>
  </si>
  <si>
    <t>-33.87</t>
  </si>
  <si>
    <t>Net Income, 2 Yr. CAGR %</t>
  </si>
  <si>
    <t>Normalized Net Income, 2 Yr. CAGR %</t>
  </si>
  <si>
    <t>9.28</t>
  </si>
  <si>
    <t>10.31</t>
  </si>
  <si>
    <t>-4.14</t>
  </si>
  <si>
    <t>-32.5</t>
  </si>
  <si>
    <t>-26.44</t>
  </si>
  <si>
    <t>-36.52</t>
  </si>
  <si>
    <t>26.17</t>
  </si>
  <si>
    <t>202.73</t>
  </si>
  <si>
    <t>35.43</t>
  </si>
  <si>
    <t>-7.57</t>
  </si>
  <si>
    <t>Diluted EPS Before Extra, 2 Yr. CAGR %</t>
  </si>
  <si>
    <t>-32.6</t>
  </si>
  <si>
    <t>-73.59</t>
  </si>
  <si>
    <t>-57.57</t>
  </si>
  <si>
    <t>194.39</t>
  </si>
  <si>
    <t>92.09</t>
  </si>
  <si>
    <t>55.66</t>
  </si>
  <si>
    <t>-4.18</t>
  </si>
  <si>
    <t>-41.26</t>
  </si>
  <si>
    <t>-37.35</t>
  </si>
  <si>
    <t>Accounts Receivable, 2 Yr. CAGR %</t>
  </si>
  <si>
    <t>-22.45</t>
  </si>
  <si>
    <t>-5.57</t>
  </si>
  <si>
    <t>50.94</t>
  </si>
  <si>
    <t>49.38</t>
  </si>
  <si>
    <t>-41.94</t>
  </si>
  <si>
    <t>152.49</t>
  </si>
  <si>
    <t>357.26</t>
  </si>
  <si>
    <t>-0.16</t>
  </si>
  <si>
    <t>-52.92</t>
  </si>
  <si>
    <t>-52.77</t>
  </si>
  <si>
    <t>Total Assets, 2 Yr. CAGR %</t>
  </si>
  <si>
    <t>26.45</t>
  </si>
  <si>
    <t>-13.56</t>
  </si>
  <si>
    <t>-12.86</t>
  </si>
  <si>
    <t>-13.48</t>
  </si>
  <si>
    <t>-1.49</t>
  </si>
  <si>
    <t>44.52</t>
  </si>
  <si>
    <t>1.6</t>
  </si>
  <si>
    <t>-7.96</t>
  </si>
  <si>
    <t>Tangible Book Value, 2 Yr. CAGR %</t>
  </si>
  <si>
    <t>10.82</t>
  </si>
  <si>
    <t>-7.1</t>
  </si>
  <si>
    <t>-12.62</t>
  </si>
  <si>
    <t>-8.28</t>
  </si>
  <si>
    <t>-9.96</t>
  </si>
  <si>
    <t>-8.5</t>
  </si>
  <si>
    <t>16.99</t>
  </si>
  <si>
    <t>35.67</t>
  </si>
  <si>
    <t>-12.69</t>
  </si>
  <si>
    <t>Common Equity, 2 Yr. CAGR %</t>
  </si>
  <si>
    <t>Cash From Operations, 2 Yr. CAGR %</t>
  </si>
  <si>
    <t>-43.38</t>
  </si>
  <si>
    <t>-40.76</t>
  </si>
  <si>
    <t>178.01</t>
  </si>
  <si>
    <t>54.78</t>
  </si>
  <si>
    <t>-31.54</t>
  </si>
  <si>
    <t>-57.54</t>
  </si>
  <si>
    <t>124.45</t>
  </si>
  <si>
    <t>95.1</t>
  </si>
  <si>
    <t>-47.84</t>
  </si>
  <si>
    <t>40.61</t>
  </si>
  <si>
    <t>Levered Free Cash Flow, 2 Yr. CAGR %</t>
  </si>
  <si>
    <t>22.92</t>
  </si>
  <si>
    <t>-51.54</t>
  </si>
  <si>
    <t>13.76</t>
  </si>
  <si>
    <t>237.75</t>
  </si>
  <si>
    <t>-61.76</t>
  </si>
  <si>
    <t>2.88</t>
  </si>
  <si>
    <t>334.12</t>
  </si>
  <si>
    <t>29.7</t>
  </si>
  <si>
    <t>-81.69</t>
  </si>
  <si>
    <t>Unlevered Free Cash Flow, 2 Yr. CAGR %</t>
  </si>
  <si>
    <t>22.86</t>
  </si>
  <si>
    <t>-33.69</t>
  </si>
  <si>
    <t>7.12</t>
  </si>
  <si>
    <t>123.44</t>
  </si>
  <si>
    <t>-81.57</t>
  </si>
  <si>
    <t>-5.91</t>
  </si>
  <si>
    <t>676.8</t>
  </si>
  <si>
    <t>42.62</t>
  </si>
  <si>
    <t>4.07</t>
  </si>
  <si>
    <t>-54.68</t>
  </si>
  <si>
    <t>Dividend Per Share, 2 Yr. CAGR %</t>
  </si>
  <si>
    <t>3.14</t>
  </si>
  <si>
    <t>-14.22</t>
  </si>
  <si>
    <t>-24.5</t>
  </si>
  <si>
    <t>-23.21</t>
  </si>
  <si>
    <t>-16.23</t>
  </si>
  <si>
    <t>-21.98</t>
  </si>
  <si>
    <t>-22.54</t>
  </si>
  <si>
    <t>-6.46</t>
  </si>
  <si>
    <t>4.28</t>
  </si>
  <si>
    <t>6.14</t>
  </si>
  <si>
    <t>Compound Annual Growth Rate Over Three Years</t>
  </si>
  <si>
    <t>Total Revenues, 3 Yr. CAGR %</t>
  </si>
  <si>
    <t>16.86</t>
  </si>
  <si>
    <t>13.25</t>
  </si>
  <si>
    <t>-2.61</t>
  </si>
  <si>
    <t>-11.81</t>
  </si>
  <si>
    <t>-15.89</t>
  </si>
  <si>
    <t>-9.88</t>
  </si>
  <si>
    <t>14.8</t>
  </si>
  <si>
    <t>43.53</t>
  </si>
  <si>
    <t>37.99</t>
  </si>
  <si>
    <t>21.3</t>
  </si>
  <si>
    <t>Gross Profit, 3 Yr. CAGR %</t>
  </si>
  <si>
    <t>EBITA, 3 Yr. CAGR %</t>
  </si>
  <si>
    <t>19.78</t>
  </si>
  <si>
    <t>-2.73</t>
  </si>
  <si>
    <t>-16.13</t>
  </si>
  <si>
    <t>-21.44</t>
  </si>
  <si>
    <t>-22.66</t>
  </si>
  <si>
    <t>13.46</t>
  </si>
  <si>
    <t>47.31</t>
  </si>
  <si>
    <t>53.97</t>
  </si>
  <si>
    <t>26.15</t>
  </si>
  <si>
    <t>EBIT, 3 Yr. CAGR %</t>
  </si>
  <si>
    <t>Earnings From Cont. Operations, 3 Yr. CAGR %</t>
  </si>
  <si>
    <t>25.26</t>
  </si>
  <si>
    <t>-10.65</t>
  </si>
  <si>
    <t>-60.77</t>
  </si>
  <si>
    <t>-39.14</t>
  </si>
  <si>
    <t>-19.91</t>
  </si>
  <si>
    <t>129.08</t>
  </si>
  <si>
    <t>110.44</t>
  </si>
  <si>
    <t>39.58</t>
  </si>
  <si>
    <t>18.87</t>
  </si>
  <si>
    <t>-28.83</t>
  </si>
  <si>
    <t>Net Income, 3 Yr. CAGR %</t>
  </si>
  <si>
    <t>Normalized Net Income, 3 Yr. CAGR %</t>
  </si>
  <si>
    <t>8.32</t>
  </si>
  <si>
    <t>12.8</t>
  </si>
  <si>
    <t>-18.18</t>
  </si>
  <si>
    <t>-25.49</t>
  </si>
  <si>
    <t>-37.84</t>
  </si>
  <si>
    <t>13.06</t>
  </si>
  <si>
    <t>59.64</t>
  </si>
  <si>
    <t>87.36</t>
  </si>
  <si>
    <t>29.73</t>
  </si>
  <si>
    <t>Diluted EPS Before Extra, 3 Yr. CAGR %</t>
  </si>
  <si>
    <t>9.22</t>
  </si>
  <si>
    <t>-19.16</t>
  </si>
  <si>
    <t>-61.6</t>
  </si>
  <si>
    <t>-40.63</t>
  </si>
  <si>
    <t>-19.59</t>
  </si>
  <si>
    <t>122.86</t>
  </si>
  <si>
    <t>91.29</t>
  </si>
  <si>
    <t>5.45</t>
  </si>
  <si>
    <t>-13.1</t>
  </si>
  <si>
    <t>-42.56</t>
  </si>
  <si>
    <t>Accounts Receivable, 3 Yr. CAGR %</t>
  </si>
  <si>
    <t>8.17</t>
  </si>
  <si>
    <t>-14.58</t>
  </si>
  <si>
    <t>25.15</t>
  </si>
  <si>
    <t>32.25</t>
  </si>
  <si>
    <t>-9.51</t>
  </si>
  <si>
    <t>86.36</t>
  </si>
  <si>
    <t>90.76</t>
  </si>
  <si>
    <t>167.5</t>
  </si>
  <si>
    <t>-37.74</t>
  </si>
  <si>
    <t>-41.11</t>
  </si>
  <si>
    <t>Total Assets, 3 Yr. CAGR %</t>
  </si>
  <si>
    <t>27.18</t>
  </si>
  <si>
    <t>10.03</t>
  </si>
  <si>
    <t>-14.43</t>
  </si>
  <si>
    <t>-12.16</t>
  </si>
  <si>
    <t>-6.64</t>
  </si>
  <si>
    <t>23.35</t>
  </si>
  <si>
    <t>31.44</t>
  </si>
  <si>
    <t>25.9</t>
  </si>
  <si>
    <t>-2.91</t>
  </si>
  <si>
    <t>Tangible Book Value, 3 Yr. CAGR %</t>
  </si>
  <si>
    <t>12.25</t>
  </si>
  <si>
    <t>1.3</t>
  </si>
  <si>
    <t>-8.01</t>
  </si>
  <si>
    <t>-10.7</t>
  </si>
  <si>
    <t>-9.91</t>
  </si>
  <si>
    <t>-7.92</t>
  </si>
  <si>
    <t>5.96</t>
  </si>
  <si>
    <t>21.03</t>
  </si>
  <si>
    <t>15.11</t>
  </si>
  <si>
    <t>-0.43</t>
  </si>
  <si>
    <t>Common Equity, 3 Yr. CAGR %</t>
  </si>
  <si>
    <t>Cash From Operations, 3 Yr. CAGR %</t>
  </si>
  <si>
    <t>-40.06</t>
  </si>
  <si>
    <t>21.37</t>
  </si>
  <si>
    <t>-21.36</t>
  </si>
  <si>
    <t>137.3</t>
  </si>
  <si>
    <t>-13.4</t>
  </si>
  <si>
    <t>-32.2</t>
  </si>
  <si>
    <t>10.94</t>
  </si>
  <si>
    <t>36.29</t>
  </si>
  <si>
    <t>27.25</t>
  </si>
  <si>
    <t>Levered Free Cash Flow, 3 Yr. CAGR %</t>
  </si>
  <si>
    <t>-44.18</t>
  </si>
  <si>
    <t>-28.41</t>
  </si>
  <si>
    <t>7.76</t>
  </si>
  <si>
    <t>40.45</t>
  </si>
  <si>
    <t>-7.99</t>
  </si>
  <si>
    <t>31.34</t>
  </si>
  <si>
    <t>8.78</t>
  </si>
  <si>
    <t>196.51</t>
  </si>
  <si>
    <t>-1.05</t>
  </si>
  <si>
    <t>-64.07</t>
  </si>
  <si>
    <t>Unlevered Free Cash Flow, 3 Yr. CAGR %</t>
  </si>
  <si>
    <t>-38.61</t>
  </si>
  <si>
    <t>30.09</t>
  </si>
  <si>
    <t>-55.46</t>
  </si>
  <si>
    <t>19.32</t>
  </si>
  <si>
    <t>2.2</t>
  </si>
  <si>
    <t>366.91</t>
  </si>
  <si>
    <t>9.31</t>
  </si>
  <si>
    <t>-29.76</t>
  </si>
  <si>
    <t>Dividend Per Share, 3 Yr. CAGR %</t>
  </si>
  <si>
    <t>12.62</t>
  </si>
  <si>
    <t>-6.03</t>
  </si>
  <si>
    <t>-18.68</t>
  </si>
  <si>
    <t>-22.81</t>
  </si>
  <si>
    <t>-19.96</t>
  </si>
  <si>
    <t>-21.1</t>
  </si>
  <si>
    <t>-19.5</t>
  </si>
  <si>
    <t>-15.08</t>
  </si>
  <si>
    <t>-2.32</t>
  </si>
  <si>
    <t>4.77</t>
  </si>
  <si>
    <t>Compound Annual Growth Rate Over Five Years</t>
  </si>
  <si>
    <t>Total Revenues, 5 Yr. CAGR %</t>
  </si>
  <si>
    <t>3.98</t>
  </si>
  <si>
    <t>9.17</t>
  </si>
  <si>
    <t>6.99</t>
  </si>
  <si>
    <t>-2.05</t>
  </si>
  <si>
    <t>-7.12</t>
  </si>
  <si>
    <t>-1.24</t>
  </si>
  <si>
    <t>17.21</t>
  </si>
  <si>
    <t>19.76</t>
  </si>
  <si>
    <t>23.02</t>
  </si>
  <si>
    <t>Gross Profit, 5 Yr. CAGR %</t>
  </si>
  <si>
    <t>EBITA, 5 Yr. CAGR %</t>
  </si>
  <si>
    <t>13.6</t>
  </si>
  <si>
    <t>8.42</t>
  </si>
  <si>
    <t>-4.75</t>
  </si>
  <si>
    <t>-10.31</t>
  </si>
  <si>
    <t>-16.61</t>
  </si>
  <si>
    <t>-5.35</t>
  </si>
  <si>
    <t>15.06</t>
  </si>
  <si>
    <t>20.06</t>
  </si>
  <si>
    <t>25.76</t>
  </si>
  <si>
    <t>EBIT, 5 Yr. CAGR %</t>
  </si>
  <si>
    <t>Earnings From Cont. Operations, 5 Yr. CAGR %</t>
  </si>
  <si>
    <t>-15.26</t>
  </si>
  <si>
    <t>-32.91</t>
  </si>
  <si>
    <t>-33.54</t>
  </si>
  <si>
    <t>-11.09</t>
  </si>
  <si>
    <t>-3.62</t>
  </si>
  <si>
    <t>11.12</t>
  </si>
  <si>
    <t>90.41</t>
  </si>
  <si>
    <t>44.02</t>
  </si>
  <si>
    <t>3.52</t>
  </si>
  <si>
    <t>Net Income, 5 Yr. CAGR %</t>
  </si>
  <si>
    <t>Normalized Net Income, 5 Yr. CAGR %</t>
  </si>
  <si>
    <t>15.24</t>
  </si>
  <si>
    <t>3.15</t>
  </si>
  <si>
    <t>-8.14</t>
  </si>
  <si>
    <t>-12.83</t>
  </si>
  <si>
    <t>-26.08</t>
  </si>
  <si>
    <t>17.09</t>
  </si>
  <si>
    <t>21.53</t>
  </si>
  <si>
    <t>28.29</t>
  </si>
  <si>
    <t>Diluted EPS Before Extra, 5 Yr. CAGR %</t>
  </si>
  <si>
    <t>-22.68</t>
  </si>
  <si>
    <t>-4.59</t>
  </si>
  <si>
    <t>-38.1</t>
  </si>
  <si>
    <t>-37.54</t>
  </si>
  <si>
    <t>-13.28</t>
  </si>
  <si>
    <t>-5.04</t>
  </si>
  <si>
    <t>4.73</t>
  </si>
  <si>
    <t>19.35</t>
  </si>
  <si>
    <t>-14.37</t>
  </si>
  <si>
    <t>Accounts Receivable, 5 Yr. CAGR %</t>
  </si>
  <si>
    <t>-23.76</t>
  </si>
  <si>
    <t>-11.95</t>
  </si>
  <si>
    <t>23.59</t>
  </si>
  <si>
    <t>6.82</t>
  </si>
  <si>
    <t>-7.95</t>
  </si>
  <si>
    <t>71.29</t>
  </si>
  <si>
    <t>72.99</t>
  </si>
  <si>
    <t>45.19</t>
  </si>
  <si>
    <t>33.69</t>
  </si>
  <si>
    <t>Total Assets, 5 Yr. CAGR %</t>
  </si>
  <si>
    <t>3.04</t>
  </si>
  <si>
    <t>8.98</t>
  </si>
  <si>
    <t>-9.07</t>
  </si>
  <si>
    <t>-9.47</t>
  </si>
  <si>
    <t>7.34</t>
  </si>
  <si>
    <t>11.2</t>
  </si>
  <si>
    <t>14.14</t>
  </si>
  <si>
    <t>13.98</t>
  </si>
  <si>
    <t>Tangible Book Value, 5 Yr. CAGR %</t>
  </si>
  <si>
    <t>2.94</t>
  </si>
  <si>
    <t>-2.64</t>
  </si>
  <si>
    <t>-8.79</t>
  </si>
  <si>
    <t>-9.83</t>
  </si>
  <si>
    <t>0.02</t>
  </si>
  <si>
    <t>7.52</t>
  </si>
  <si>
    <t>5.01</t>
  </si>
  <si>
    <t>6.2</t>
  </si>
  <si>
    <t>Common Equity, 5 Yr. CAGR %</t>
  </si>
  <si>
    <t>Cash From Operations, 5 Yr. CAGR %</t>
  </si>
  <si>
    <t>-39.69</t>
  </si>
  <si>
    <t>-28.56</t>
  </si>
  <si>
    <t>10.72</t>
  </si>
  <si>
    <t>33.77</t>
  </si>
  <si>
    <t>-25.6</t>
  </si>
  <si>
    <t>19.23</t>
  </si>
  <si>
    <t>26.75</t>
  </si>
  <si>
    <t>3.48</t>
  </si>
  <si>
    <t>-17.97</t>
  </si>
  <si>
    <t>Levered Free Cash Flow, 5 Yr. CAGR %</t>
  </si>
  <si>
    <t>37.66</t>
  </si>
  <si>
    <t>-39.38</t>
  </si>
  <si>
    <t>-25.79</t>
  </si>
  <si>
    <t>33.15</t>
  </si>
  <si>
    <t>-28.8</t>
  </si>
  <si>
    <t>24.01</t>
  </si>
  <si>
    <t>71.15</t>
  </si>
  <si>
    <t>0.51</t>
  </si>
  <si>
    <t>-2.65</t>
  </si>
  <si>
    <t>Unlevered Free Cash Flow, 5 Yr. CAGR %</t>
  </si>
  <si>
    <t>21.08</t>
  </si>
  <si>
    <t>-26.01</t>
  </si>
  <si>
    <t>-23.3</t>
  </si>
  <si>
    <t>27.15</t>
  </si>
  <si>
    <t>-47.77</t>
  </si>
  <si>
    <t>14.28</t>
  </si>
  <si>
    <t>39.75</t>
  </si>
  <si>
    <t>28.14</t>
  </si>
  <si>
    <t>2.95</t>
  </si>
  <si>
    <t>83.69</t>
  </si>
  <si>
    <t>Dividend Per Share, 5 Yr. CAGR %</t>
  </si>
  <si>
    <t>1.68</t>
  </si>
  <si>
    <t>2.78</t>
  </si>
  <si>
    <t>-4.03</t>
  </si>
  <si>
    <t>-13.32</t>
  </si>
  <si>
    <t>-17.71</t>
  </si>
  <si>
    <t>-22.48</t>
  </si>
  <si>
    <t>-15.54</t>
  </si>
  <si>
    <t>-10.72</t>
  </si>
  <si>
    <t>-7.15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</si>
  <si>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</si>
  <si>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</si>
  <si>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</si>
  <si>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</si>
  <si>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</si>
  <si>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</si>
  <si>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</si>
  <si>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</si>
  <si>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</si>
  <si>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95.04</t>
  </si>
  <si>
    <t>84.36</t>
  </si>
  <si>
    <t>239.7</t>
  </si>
  <si>
    <t>221</t>
  </si>
  <si>
    <t>171.8</t>
  </si>
  <si>
    <t>149</t>
  </si>
  <si>
    <t>-</t>
  </si>
  <si>
    <t>Change</t>
  </si>
  <si>
    <t>-11.23%</t>
  </si>
  <si>
    <t>184.11%</t>
  </si>
  <si>
    <t>-7.79%</t>
  </si>
  <si>
    <t>-22.25%</t>
  </si>
  <si>
    <t>-13.31%</t>
  </si>
  <si>
    <t>0%</t>
  </si>
  <si>
    <t>Enterprise Value (EV)</t>
  </si>
  <si>
    <t>P/E ratio</t>
  </si>
  <si>
    <t>-6.42x</t>
  </si>
  <si>
    <t>3.03x</t>
  </si>
  <si>
    <t>8.12x</t>
  </si>
  <si>
    <t>-10.6x</t>
  </si>
  <si>
    <t>15.2x</t>
  </si>
  <si>
    <t>58.4x</t>
  </si>
  <si>
    <t>6.19x</t>
  </si>
  <si>
    <t>6.71x</t>
  </si>
  <si>
    <t>PBR</t>
  </si>
  <si>
    <t>0.62x</t>
  </si>
  <si>
    <t>0.66x</t>
  </si>
  <si>
    <t>0.86x</t>
  </si>
  <si>
    <t>0.95x</t>
  </si>
  <si>
    <t>PEG</t>
  </si>
  <si>
    <t>-0x</t>
  </si>
  <si>
    <t>-0.2x</t>
  </si>
  <si>
    <t>0x</t>
  </si>
  <si>
    <t>-0.8x</t>
  </si>
  <si>
    <t>-0.86x</t>
  </si>
  <si>
    <t>Capitalization / Revenue</t>
  </si>
  <si>
    <t>3.59x</t>
  </si>
  <si>
    <t>1.97x</t>
  </si>
  <si>
    <t>2.99x</t>
  </si>
  <si>
    <t>3.17x</t>
  </si>
  <si>
    <t>2.25x</t>
  </si>
  <si>
    <t>2.35x</t>
  </si>
  <si>
    <t>2.39x</t>
  </si>
  <si>
    <t>EV / Revenue</t>
  </si>
  <si>
    <t>EV / EBITDA</t>
  </si>
  <si>
    <t>EV / EBIT</t>
  </si>
  <si>
    <t>EV / FCF</t>
  </si>
  <si>
    <t>FCF Yield</t>
  </si>
  <si>
    <t>Dividend per Share
                                    2</t>
  </si>
  <si>
    <t>2.42</t>
  </si>
  <si>
    <t>2.75</t>
  </si>
  <si>
    <t>2.41</t>
  </si>
  <si>
    <t>Rate of return</t>
  </si>
  <si>
    <t>13.2%</t>
  </si>
  <si>
    <t>12.6%</t>
  </si>
  <si>
    <t>9.77%</t>
  </si>
  <si>
    <t>15.1%</t>
  </si>
  <si>
    <t>17.1%</t>
  </si>
  <si>
    <t>16.6%</t>
  </si>
  <si>
    <t>14.9%</t>
  </si>
  <si>
    <t>EPS
                                    2</t>
  </si>
  <si>
    <t>0.2767</t>
  </si>
  <si>
    <t>2.613</t>
  </si>
  <si>
    <t>Distribution rate</t>
  </si>
  <si>
    <t>-84.8%</t>
  </si>
  <si>
    <t>38.1%</t>
  </si>
  <si>
    <t>79.3%</t>
  </si>
  <si>
    <t>229%</t>
  </si>
  <si>
    <t>998%</t>
  </si>
  <si>
    <t>103%</t>
  </si>
  <si>
    <t>100%</t>
  </si>
  <si>
    <t>Net sales
                                    1</t>
  </si>
  <si>
    <t>26.5</t>
  </si>
  <si>
    <t>42.76</t>
  </si>
  <si>
    <t>80.09</t>
  </si>
  <si>
    <t>69.61</t>
  </si>
  <si>
    <t>76.32</t>
  </si>
  <si>
    <t>63.37</t>
  </si>
  <si>
    <t>62.33</t>
  </si>
  <si>
    <t>EBITDA</t>
  </si>
  <si>
    <t>Net income
                                    1</t>
  </si>
  <si>
    <t>-12.5</t>
  </si>
  <si>
    <t>31.57</t>
  </si>
  <si>
    <t>26.03</t>
  </si>
  <si>
    <t>-21</t>
  </si>
  <si>
    <t>11.38</t>
  </si>
  <si>
    <t>2.728</t>
  </si>
  <si>
    <t>24.77</t>
  </si>
  <si>
    <t>22.22</t>
  </si>
  <si>
    <t>Reference price
                                    2</t>
  </si>
  <si>
    <t>21.20</t>
  </si>
  <si>
    <t>19.10</t>
  </si>
  <si>
    <t>24.76</t>
  </si>
  <si>
    <t>23.00</t>
  </si>
  <si>
    <t>18.19</t>
  </si>
  <si>
    <t>16.17</t>
  </si>
  <si>
    <t>Nbr of stocks (in thousands)</t>
  </si>
  <si>
    <t>4,483</t>
  </si>
  <si>
    <t>4,417</t>
  </si>
  <si>
    <t>9,680</t>
  </si>
  <si>
    <t>9,609</t>
  </si>
  <si>
    <t>9,447</t>
  </si>
  <si>
    <t>9,213</t>
  </si>
  <si>
    <t>Announcement Date</t>
  </si>
  <si>
    <t>3/6/20</t>
  </si>
  <si>
    <t>3/11/21</t>
  </si>
  <si>
    <t>3/10/22</t>
  </si>
  <si>
    <t>3/9/23</t>
  </si>
  <si>
    <t>3/13/24</t>
  </si>
  <si>
    <t>address1</t>
  </si>
  <si>
    <t>650 Madison Avenue</t>
  </si>
  <si>
    <t>address2</t>
  </si>
  <si>
    <t>3rd Floor</t>
  </si>
  <si>
    <t>city</t>
  </si>
  <si>
    <t>New York</t>
  </si>
  <si>
    <t>state</t>
  </si>
  <si>
    <t>NY</t>
  </si>
  <si>
    <t>zip</t>
  </si>
  <si>
    <t>10022</t>
  </si>
  <si>
    <t>country</t>
  </si>
  <si>
    <t>phone</t>
  </si>
  <si>
    <t>212 891 2880</t>
  </si>
  <si>
    <t>fax</t>
  </si>
  <si>
    <t>646 768 1698</t>
  </si>
  <si>
    <t>website</t>
  </si>
  <si>
    <t>https://www.portmanridge.com</t>
  </si>
  <si>
    <t>industry</t>
  </si>
  <si>
    <t>Asset Management</t>
  </si>
  <si>
    <t>industryKey</t>
  </si>
  <si>
    <t>asset-management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</si>
  <si>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</si>
  <si>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</si>
  <si>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</si>
  <si>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</si>
  <si>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</si>
  <si>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</si>
  <si>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</si>
  <si>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Portman Ridge Finance Corporation is a business development company specializing in investments in unitranche loans (including last out), first lien loans, second lien loans, subordinated debt, equity co-investment, mezzanine, buyout in middle market companies. It also makes acquisitions in businesses complementary to the firm's business. It primarily invests in healthcare, cargo transport, manufacturing, industrial &amp; environmental services, logistics &amp; distribution, media &amp; telecommunications, real estate, education, automotive, agriculture, aerospace/defense, packaging, electronics, finance, non-durable consumer, consumer products, business services, utilities, insurance, and food and beverage sectors. The fund typically invests $1 million to $20 million in its portfolio companies. It provides senior secured term loans from $2 million to $20 million maturing in five to seven years; second lien term loans from $5 million to $15 million maturing in six to eight years; senior unsecured loans $5 million to $23 million maturing in six to eight years; mezzanine loans from $5 million to $15 million maturing in seven to ten years; and equity investments from $1 to $5 million. The fund targets the companies with EBITDA between $5 million and $25 million. While investing in debt securities, it invests in those middle market firms with EBITDA between $10 million and $50 million and/or total debt between $25 million and $150 million. It invests in minority, and majority or control equity positions alongside its private equity sponsor partners.</t>
  </si>
  <si>
    <t>companyOfficers</t>
  </si>
  <si>
    <t>[{'maxAge': 1, 'name': 'Mr. Edward Joseph Goldthorpe', 'age': 47, 'title': 'Chairman, CEO &amp; President', 'yearBorn': 1977, 'fiscalYear': 2023, 'exercisedValue': 0, 'unexercisedValue': 0}, {'maxAge': 1, 'name': 'Mr. Brandon  Satoren', 'age': 36, 'title': 'Chief Financial Officer, Secretary &amp; Treasurer', 'yearBorn': 1988, 'fiscalYear': 2023, 'exercisedValue': 0, 'unexercisedValue': 0}, {'maxAge': 1, 'name': 'Mr. Patrick  Schafer', 'age': 39, 'title': 'Chief Investment Officer &amp; Director', 'yearBorn': 1985, 'fiscalYear': 2023, 'exercisedValue': 0, 'unexercisedValue': 0}, {'maxAge': 1, 'name': 'Mr. David Isaac Held J.D.', 'age': 54, 'title': 'Chief Compliance Officer', 'yearBorn': 1970,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</si>
  <si>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</si>
  <si>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</si>
  <si>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</si>
  <si>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</si>
  <si>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</si>
  <si>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</si>
  <si>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</si>
  <si>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</si>
  <si>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</si>
  <si>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</si>
  <si>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</si>
  <si>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</si>
  <si>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</si>
  <si>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</si>
  <si>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</si>
  <si>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</si>
  <si>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</si>
  <si>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</si>
  <si>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</si>
  <si>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</si>
  <si>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</si>
  <si>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</si>
  <si>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</si>
  <si>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</si>
  <si>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</si>
  <si>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</si>
  <si>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</si>
  <si>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</si>
  <si>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</si>
  <si>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</si>
  <si>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</si>
  <si>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</si>
  <si>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</si>
  <si>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</si>
  <si>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</si>
  <si>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</si>
  <si>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</si>
  <si>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</si>
  <si>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</si>
  <si>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</si>
  <si>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</si>
  <si>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</si>
  <si>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</si>
  <si>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</si>
  <si>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</si>
  <si>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</si>
  <si>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</si>
  <si>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</si>
  <si>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</si>
  <si>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</si>
  <si>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</si>
  <si>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</si>
  <si>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</si>
  <si>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</si>
  <si>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</si>
  <si>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</si>
  <si>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</si>
  <si>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</si>
  <si>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</si>
  <si>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</si>
  <si>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</si>
  <si>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</si>
  <si>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</si>
  <si>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</si>
  <si>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</si>
  <si>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</si>
  <si>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</si>
  <si>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</si>
  <si>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</si>
  <si>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</si>
  <si>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</si>
  <si>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</si>
  <si>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</si>
  <si>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</si>
  <si>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Portman Ridge Finance Corporati</t>
  </si>
  <si>
    <t>longName</t>
  </si>
  <si>
    <t>Portman Ridge Finance Corporation</t>
  </si>
  <si>
    <t>firstTradeDateEpochUtc</t>
  </si>
  <si>
    <t>timeZoneFullName</t>
  </si>
  <si>
    <t>America/New_York</t>
  </si>
  <si>
    <t>timeZoneShortName</t>
  </si>
  <si>
    <t>EST</t>
  </si>
  <si>
    <t>uuid</t>
  </si>
  <si>
    <t>7099b8cb-1222-3d44-9184-17d4b77554f8</t>
  </si>
  <si>
    <t>messageBoardId</t>
  </si>
  <si>
    <t>finmb_30642550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</si>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</sst>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ortmanridg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16.11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54.40815077772839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1.4878696E8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20.363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6.187508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2.76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15.0</v>
      </c>
      <c r="C2" s="1">
        <v>-18.0</v>
      </c>
      <c r="D2" s="1">
        <v>-1.0</v>
      </c>
      <c r="E2" s="1">
        <v>3.0</v>
      </c>
      <c r="F2" s="1">
        <v>-9.0</v>
      </c>
      <c r="G2" s="1">
        <v>-12.0</v>
      </c>
      <c r="H2" s="1">
        <v>31.0</v>
      </c>
      <c r="I2" s="1">
        <v>26.0</v>
      </c>
      <c r="J2" s="1">
        <v>-21.0</v>
      </c>
      <c r="K2" s="1">
        <v>11.0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1.0</v>
      </c>
      <c r="C3" s="1">
        <v>1.0</v>
      </c>
      <c r="D3" s="1">
        <v>1.0</v>
      </c>
      <c r="E3" s="1">
        <v>1.0</v>
      </c>
      <c r="F3" s="1">
        <v>89.0</v>
      </c>
      <c r="G3" s="1">
        <v>1.0</v>
      </c>
      <c r="H3" s="1">
        <v>99.0</v>
      </c>
      <c r="I3" s="1">
        <v>1.0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15.0</v>
      </c>
      <c r="C4" s="1">
        <v>51.0</v>
      </c>
      <c r="D4" s="1">
        <v>21.0</v>
      </c>
      <c r="E4" s="1">
        <v>-7.0</v>
      </c>
      <c r="F4" s="1">
        <v>12.0</v>
      </c>
      <c r="G4" s="1">
        <v>7.0</v>
      </c>
      <c r="H4" s="1">
        <v>-26.0</v>
      </c>
      <c r="I4" s="1">
        <v>-19.0</v>
      </c>
      <c r="J4" s="1">
        <v>38.0</v>
      </c>
      <c r="K4" s="1">
        <v>16.0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1.0</v>
      </c>
      <c r="C5" s="1">
        <v>1.0</v>
      </c>
      <c r="D5" s="1">
        <v>1.0</v>
      </c>
      <c r="E5" s="1">
        <v>1.0</v>
      </c>
      <c r="F5" s="1">
        <v>54.0</v>
      </c>
      <c r="G5" s="1">
        <v>25.0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-53.0</v>
      </c>
      <c r="C6" s="1">
        <v>19.0</v>
      </c>
      <c r="D6" s="1">
        <v>22.0</v>
      </c>
      <c r="E6" s="1">
        <v>66.0</v>
      </c>
      <c r="F6" s="1">
        <v>26.0</v>
      </c>
      <c r="G6" s="1">
        <v>33.0</v>
      </c>
      <c r="H6" s="1">
        <v>111.0</v>
      </c>
      <c r="I6" s="1">
        <v>44.0</v>
      </c>
      <c r="J6" s="1">
        <v>-66.0</v>
      </c>
      <c r="K6" s="1">
        <v>92.0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60.0</v>
      </c>
      <c r="C7" s="1">
        <v>-6.0</v>
      </c>
      <c r="D7" s="1">
        <v>-2.0</v>
      </c>
      <c r="E7" s="1">
        <v>-6.0</v>
      </c>
      <c r="F7" s="1">
        <v>2.0</v>
      </c>
      <c r="G7" s="1">
        <v>-24.0</v>
      </c>
      <c r="H7" s="1">
        <v>-1.0</v>
      </c>
      <c r="I7" s="1">
        <v>2.0</v>
      </c>
      <c r="J7" s="1">
        <v>19.0</v>
      </c>
      <c r="K7" s="1">
        <v>82.0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14.0</v>
      </c>
      <c r="C8" s="1">
        <v>-18.0</v>
      </c>
      <c r="D8" s="1">
        <v>7.0</v>
      </c>
      <c r="E8" s="1">
        <v>26.0</v>
      </c>
      <c r="F8" s="1">
        <v>-9.0</v>
      </c>
      <c r="G8" s="1">
        <v>-24.0</v>
      </c>
      <c r="H8" s="1">
        <v>74.0</v>
      </c>
      <c r="I8" s="1">
        <v>6.0</v>
      </c>
      <c r="J8" s="1">
        <v>-4.0</v>
      </c>
      <c r="K8" s="1">
        <v>-1.0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-84.0</v>
      </c>
      <c r="C9" s="1">
        <v>64.0</v>
      </c>
      <c r="D9" s="1">
        <v>75.0</v>
      </c>
      <c r="E9" s="1">
        <v>-1.0</v>
      </c>
      <c r="F9" s="1">
        <v>50.0</v>
      </c>
      <c r="G9" s="1">
        <v>3.0</v>
      </c>
      <c r="H9" s="1">
        <v>4.0</v>
      </c>
      <c r="I9" s="1">
        <v>27.0</v>
      </c>
      <c r="J9" s="1">
        <v>-9.0</v>
      </c>
      <c r="K9" s="1">
        <v>-4.0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-6.0</v>
      </c>
      <c r="C10" s="1">
        <v>37.0</v>
      </c>
      <c r="D10" s="1">
        <v>51.0</v>
      </c>
      <c r="E10" s="1">
        <v>89.0</v>
      </c>
      <c r="F10" s="1">
        <v>24.0</v>
      </c>
      <c r="G10" s="1">
        <v>-16.0</v>
      </c>
      <c r="H10" s="1">
        <v>122.0</v>
      </c>
      <c r="I10" s="1">
        <v>61.0</v>
      </c>
      <c r="J10" s="1">
        <v>-33.0</v>
      </c>
      <c r="K10" s="1">
        <v>121.0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41.0</v>
      </c>
      <c r="C11" s="1">
        <v>0.0</v>
      </c>
      <c r="D11" s="1">
        <v>0.0</v>
      </c>
      <c r="E11" s="1">
        <v>77.0</v>
      </c>
      <c r="F11" s="1">
        <v>49.0</v>
      </c>
      <c r="G11" s="1">
        <v>197.0</v>
      </c>
      <c r="H11" s="1">
        <v>47.0</v>
      </c>
      <c r="I11" s="1">
        <v>137.0</v>
      </c>
      <c r="J11" s="1">
        <v>30.0</v>
      </c>
      <c r="K11" s="1">
        <v>55.0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41.0</v>
      </c>
      <c r="C12" s="1">
        <v>0.0</v>
      </c>
      <c r="D12" s="1">
        <v>0.0</v>
      </c>
      <c r="E12" s="1">
        <v>77.0</v>
      </c>
      <c r="F12" s="1">
        <v>49.0</v>
      </c>
      <c r="G12" s="1">
        <v>197.0</v>
      </c>
      <c r="H12" s="1">
        <v>47.0</v>
      </c>
      <c r="I12" s="1">
        <v>137.0</v>
      </c>
      <c r="J12" s="1">
        <v>30.0</v>
      </c>
      <c r="K12" s="1">
        <v>55.0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-11.0</v>
      </c>
      <c r="C13" s="1">
        <v>-19.0</v>
      </c>
      <c r="D13" s="1">
        <v>-27.0</v>
      </c>
      <c r="E13" s="1">
        <v>-154.0</v>
      </c>
      <c r="F13" s="1">
        <v>-50.0</v>
      </c>
      <c r="G13" s="1">
        <v>-172.0</v>
      </c>
      <c r="H13" s="1">
        <v>-79.0</v>
      </c>
      <c r="I13" s="1">
        <v>-193.0</v>
      </c>
      <c r="J13" s="1">
        <v>-5.0</v>
      </c>
      <c r="K13" s="1">
        <v>-108.0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-11.0</v>
      </c>
      <c r="C14" s="1">
        <v>-19.0</v>
      </c>
      <c r="D14" s="1">
        <v>-27.0</v>
      </c>
      <c r="E14" s="1">
        <v>-154.0</v>
      </c>
      <c r="F14" s="1">
        <v>-50.0</v>
      </c>
      <c r="G14" s="1">
        <v>-172.0</v>
      </c>
      <c r="H14" s="1">
        <v>-79.0</v>
      </c>
      <c r="I14" s="1">
        <v>-193.0</v>
      </c>
      <c r="J14" s="1">
        <v>-5.0</v>
      </c>
      <c r="K14" s="1">
        <v>-108.0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23.0</v>
      </c>
      <c r="C15" s="1">
        <v>0.0</v>
      </c>
      <c r="D15" s="1">
        <v>60.0</v>
      </c>
      <c r="E15" s="1">
        <v>0.0</v>
      </c>
      <c r="F15" s="1">
        <v>60.0</v>
      </c>
      <c r="G15" s="1">
        <v>0.0</v>
      </c>
      <c r="H15" s="1">
        <v>57.0</v>
      </c>
      <c r="I15" s="1">
        <v>4.0</v>
      </c>
      <c r="J15" s="1">
        <v>37.0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0.0</v>
      </c>
      <c r="C16" s="1">
        <v>-22.0</v>
      </c>
      <c r="D16" s="1">
        <v>-24.0</v>
      </c>
      <c r="E16" s="1">
        <v>-22.0</v>
      </c>
      <c r="F16" s="1">
        <v>-8.0</v>
      </c>
      <c r="G16" s="1">
        <v>0.0</v>
      </c>
      <c r="H16" s="1">
        <v>-86.0</v>
      </c>
      <c r="I16" s="1">
        <v>-1.0</v>
      </c>
      <c r="J16" s="1">
        <v>-3.0</v>
      </c>
      <c r="K16" s="1">
        <v>-4.0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-33.0</v>
      </c>
      <c r="C17" s="1">
        <v>-31.0</v>
      </c>
      <c r="D17" s="1">
        <v>-21.0</v>
      </c>
      <c r="E17" s="1">
        <v>-17.0</v>
      </c>
      <c r="F17" s="1">
        <v>-14.0</v>
      </c>
      <c r="G17" s="1">
        <v>-11.0</v>
      </c>
      <c r="H17" s="1">
        <v>-10.0</v>
      </c>
      <c r="I17" s="1">
        <v>-19.0</v>
      </c>
      <c r="J17" s="1">
        <v>-23.0</v>
      </c>
      <c r="K17" s="1">
        <v>-25.0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-33.0</v>
      </c>
      <c r="C18" s="1">
        <v>-31.0</v>
      </c>
      <c r="D18" s="1">
        <v>-21.0</v>
      </c>
      <c r="E18" s="1">
        <v>-17.0</v>
      </c>
      <c r="F18" s="1">
        <v>-14.0</v>
      </c>
      <c r="G18" s="1">
        <v>-11.0</v>
      </c>
      <c r="H18" s="1">
        <v>-10.0</v>
      </c>
      <c r="I18" s="1">
        <v>-19.0</v>
      </c>
      <c r="J18" s="1">
        <v>-23.0</v>
      </c>
      <c r="K18" s="1">
        <v>-25.0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-15.0</v>
      </c>
      <c r="C19" s="1">
        <v>12.0</v>
      </c>
      <c r="D19" s="1">
        <v>-1.0</v>
      </c>
      <c r="E19" s="1">
        <v>-2.0</v>
      </c>
      <c r="F19" s="1">
        <v>-1.0</v>
      </c>
      <c r="G19" s="1">
        <v>-2.0</v>
      </c>
      <c r="H19" s="1">
        <v>-43.0</v>
      </c>
      <c r="I19" s="1">
        <v>-1.0</v>
      </c>
      <c r="J19" s="1">
        <v>-83.0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4.0</v>
      </c>
      <c r="C20" s="1">
        <v>-38.0</v>
      </c>
      <c r="D20" s="1">
        <v>-50.0</v>
      </c>
      <c r="E20" s="1">
        <v>-96.0</v>
      </c>
      <c r="F20" s="1">
        <v>-16.0</v>
      </c>
      <c r="G20" s="1">
        <v>11.0</v>
      </c>
      <c r="H20" s="1">
        <v>-43.0</v>
      </c>
      <c r="I20" s="1">
        <v>-75.0</v>
      </c>
      <c r="J20" s="1">
        <v>-2.0</v>
      </c>
      <c r="K20" s="1">
        <v>-82.0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-1.0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-2.0</v>
      </c>
      <c r="C22" s="1">
        <v>-1.0</v>
      </c>
      <c r="D22" s="1">
        <v>1.0</v>
      </c>
      <c r="E22" s="1">
        <v>-7.0</v>
      </c>
      <c r="F22" s="1">
        <v>7.0</v>
      </c>
      <c r="G22" s="1">
        <v>-4.0</v>
      </c>
      <c r="H22" s="1">
        <v>77.0</v>
      </c>
      <c r="I22" s="1">
        <v>-14.0</v>
      </c>
      <c r="J22" s="1">
        <v>-35.0</v>
      </c>
      <c r="K22" s="1">
        <v>38.0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9.0</v>
      </c>
      <c r="C24" s="1">
        <v>10.0</v>
      </c>
      <c r="D24" s="1">
        <v>7.0</v>
      </c>
      <c r="E24" s="1">
        <v>6.0</v>
      </c>
      <c r="F24" s="1">
        <v>6.0</v>
      </c>
      <c r="G24" s="1">
        <v>7.0</v>
      </c>
      <c r="H24" s="1">
        <v>8.0</v>
      </c>
      <c r="I24" s="1">
        <v>11.0</v>
      </c>
      <c r="J24" s="1">
        <v>14.0</v>
      </c>
      <c r="K24" s="1">
        <v>23.0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15.0</v>
      </c>
      <c r="C25" s="1">
        <v>3.0</v>
      </c>
      <c r="D25" s="1">
        <v>19.0</v>
      </c>
      <c r="E25" s="1">
        <v>42.0</v>
      </c>
      <c r="F25" s="1">
        <v>-2.0</v>
      </c>
      <c r="G25" s="1">
        <v>-45.0</v>
      </c>
      <c r="H25" s="1">
        <v>-54.0</v>
      </c>
      <c r="I25" s="1">
        <v>75.0</v>
      </c>
      <c r="J25" s="1">
        <v>43.0</v>
      </c>
      <c r="K25" s="1">
        <v>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21.0</v>
      </c>
      <c r="C26" s="1">
        <v>9.0</v>
      </c>
      <c r="D26" s="1">
        <v>24.0</v>
      </c>
      <c r="E26" s="1">
        <v>46.0</v>
      </c>
      <c r="F26" s="1">
        <v>82.0</v>
      </c>
      <c r="G26" s="1">
        <v>-41.0</v>
      </c>
      <c r="H26" s="1">
        <v>-49.0</v>
      </c>
      <c r="I26" s="1">
        <v>83.0</v>
      </c>
      <c r="J26" s="1">
        <v>53.0</v>
      </c>
      <c r="K26" s="1">
        <v>17.0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-13.0</v>
      </c>
      <c r="C27" s="1">
        <v>14.0</v>
      </c>
      <c r="D27" s="1">
        <v>-5.0</v>
      </c>
      <c r="E27" s="1">
        <v>-33.0</v>
      </c>
      <c r="F27" s="1">
        <v>10.0</v>
      </c>
      <c r="G27" s="1">
        <v>49.0</v>
      </c>
      <c r="H27" s="1">
        <v>66.0</v>
      </c>
      <c r="I27" s="1">
        <v>-48.0</v>
      </c>
      <c r="J27" s="1">
        <v>-24.0</v>
      </c>
      <c r="K27" s="1">
        <v>17.0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29.0</v>
      </c>
      <c r="C28" s="1">
        <v>-19.0</v>
      </c>
      <c r="D28" s="1">
        <v>-27.0</v>
      </c>
      <c r="E28" s="1">
        <v>-76.0</v>
      </c>
      <c r="F28" s="1">
        <v>-64.0</v>
      </c>
      <c r="G28" s="1">
        <v>25.0</v>
      </c>
      <c r="H28" s="1">
        <v>-32.0</v>
      </c>
      <c r="I28" s="1">
        <v>-56.0</v>
      </c>
      <c r="J28" s="1">
        <v>25.0</v>
      </c>
      <c r="K28" s="1">
        <v>-52.0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1.0</v>
      </c>
      <c r="C3" s="1">
        <v>0.0</v>
      </c>
      <c r="D3" s="1">
        <v>1.0</v>
      </c>
      <c r="E3" s="1">
        <v>2.0</v>
      </c>
      <c r="F3" s="1">
        <v>5.0</v>
      </c>
      <c r="G3" s="1">
        <v>13.0</v>
      </c>
      <c r="H3" s="1">
        <v>6.0</v>
      </c>
      <c r="I3" s="1">
        <v>28.0</v>
      </c>
      <c r="J3" s="1">
        <v>5.0</v>
      </c>
      <c r="K3" s="1">
        <v>26.0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1.0</v>
      </c>
      <c r="C4" s="1">
        <v>0.0</v>
      </c>
      <c r="D4" s="1">
        <v>1.0</v>
      </c>
      <c r="E4" s="1">
        <v>2.0</v>
      </c>
      <c r="F4" s="1">
        <v>5.0</v>
      </c>
      <c r="G4" s="1">
        <v>13.0</v>
      </c>
      <c r="H4" s="1">
        <v>6.0</v>
      </c>
      <c r="I4" s="1">
        <v>28.0</v>
      </c>
      <c r="J4" s="1">
        <v>5.0</v>
      </c>
      <c r="K4" s="1">
        <v>26.0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1.0</v>
      </c>
      <c r="C5" s="1">
        <v>1.0</v>
      </c>
      <c r="D5" s="1">
        <v>3.0</v>
      </c>
      <c r="E5" s="1">
        <v>4.0</v>
      </c>
      <c r="F5" s="1">
        <v>1.0</v>
      </c>
      <c r="G5" s="1">
        <v>25.0</v>
      </c>
      <c r="H5" s="1">
        <v>28.0</v>
      </c>
      <c r="I5" s="1">
        <v>25.0</v>
      </c>
      <c r="J5" s="1">
        <v>6.0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3.0</v>
      </c>
      <c r="C6" s="1">
        <v>2.0</v>
      </c>
      <c r="D6" s="1">
        <v>61.0</v>
      </c>
      <c r="E6" s="1">
        <v>1.0</v>
      </c>
      <c r="F6" s="1">
        <v>1.0</v>
      </c>
      <c r="G6" s="1">
        <v>47.0</v>
      </c>
      <c r="H6" s="1">
        <v>35.0</v>
      </c>
      <c r="I6" s="1">
        <v>50.0</v>
      </c>
      <c r="J6" s="1">
        <v>93.0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4.0</v>
      </c>
      <c r="C7" s="1">
        <v>3.0</v>
      </c>
      <c r="D7" s="1">
        <v>4.0</v>
      </c>
      <c r="E7" s="1">
        <v>5.0</v>
      </c>
      <c r="F7" s="1">
        <v>2.0</v>
      </c>
      <c r="G7" s="1">
        <v>26.0</v>
      </c>
      <c r="H7" s="1">
        <v>28.0</v>
      </c>
      <c r="I7" s="1">
        <v>26.0</v>
      </c>
      <c r="J7" s="1">
        <v>7.0</v>
      </c>
      <c r="K7" s="1">
        <v>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19.0</v>
      </c>
      <c r="C8" s="1">
        <v>7.0</v>
      </c>
      <c r="D8" s="1">
        <v>8.0</v>
      </c>
      <c r="E8" s="1">
        <v>0.0</v>
      </c>
      <c r="F8" s="1">
        <v>3.0</v>
      </c>
      <c r="G8" s="1">
        <v>4.0</v>
      </c>
      <c r="H8" s="1">
        <v>75.0</v>
      </c>
      <c r="I8" s="1">
        <v>39.0</v>
      </c>
      <c r="J8" s="1">
        <v>27.0</v>
      </c>
      <c r="K8" s="1">
        <v>44.0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-3.0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25.0</v>
      </c>
      <c r="C10" s="1">
        <v>11.0</v>
      </c>
      <c r="D10" s="1">
        <v>14.0</v>
      </c>
      <c r="E10" s="1">
        <v>7.0</v>
      </c>
      <c r="F10" s="1">
        <v>11.0</v>
      </c>
      <c r="G10" s="1">
        <v>31.0</v>
      </c>
      <c r="H10" s="1">
        <v>111.0</v>
      </c>
      <c r="I10" s="1">
        <v>94.0</v>
      </c>
      <c r="J10" s="1">
        <v>40.0</v>
      </c>
      <c r="K10" s="1">
        <v>78.0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480.0</v>
      </c>
      <c r="C11" s="1">
        <v>410.0</v>
      </c>
      <c r="D11" s="1">
        <v>366.0</v>
      </c>
      <c r="E11" s="1">
        <v>312.0</v>
      </c>
      <c r="F11" s="1">
        <v>273.0</v>
      </c>
      <c r="G11" s="1">
        <v>278.0</v>
      </c>
      <c r="H11" s="1">
        <v>488.0</v>
      </c>
      <c r="I11" s="1">
        <v>550.0</v>
      </c>
      <c r="J11" s="1">
        <v>576.0</v>
      </c>
      <c r="K11" s="1">
        <v>468.0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3.0</v>
      </c>
      <c r="C12" s="1">
        <v>3.0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1.0</v>
      </c>
      <c r="C13" s="1">
        <v>1.0</v>
      </c>
      <c r="D13" s="1">
        <v>46.0</v>
      </c>
      <c r="E13" s="1">
        <v>53.0</v>
      </c>
      <c r="F13" s="1">
        <v>48.0</v>
      </c>
      <c r="G13" s="1">
        <v>1.0</v>
      </c>
      <c r="H13" s="1">
        <v>1.0</v>
      </c>
      <c r="I13" s="1">
        <v>3.0</v>
      </c>
      <c r="J13" s="1">
        <v>2.0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510.0</v>
      </c>
      <c r="C14" s="1">
        <v>425.0</v>
      </c>
      <c r="D14" s="1">
        <v>381.0</v>
      </c>
      <c r="E14" s="1">
        <v>320.0</v>
      </c>
      <c r="F14" s="1">
        <v>285.0</v>
      </c>
      <c r="G14" s="1">
        <v>310.0</v>
      </c>
      <c r="H14" s="1">
        <v>600.0</v>
      </c>
      <c r="I14" s="1">
        <v>648.0</v>
      </c>
      <c r="J14" s="1">
        <v>619.0</v>
      </c>
      <c r="K14" s="1">
        <v>549.0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20.0</v>
      </c>
      <c r="C16" s="1">
        <v>2.0</v>
      </c>
      <c r="D16" s="1">
        <v>9.0</v>
      </c>
      <c r="E16" s="1">
        <v>36.0</v>
      </c>
      <c r="F16" s="1">
        <v>26.0</v>
      </c>
      <c r="G16" s="1">
        <v>1.0</v>
      </c>
      <c r="H16" s="1">
        <v>1.0</v>
      </c>
      <c r="I16" s="1">
        <v>10.0</v>
      </c>
      <c r="J16" s="1">
        <v>5.0</v>
      </c>
      <c r="K16" s="1">
        <v>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1.0</v>
      </c>
      <c r="C17" s="1">
        <v>1.0</v>
      </c>
      <c r="D17" s="1">
        <v>93.0</v>
      </c>
      <c r="E17" s="1">
        <v>0.0</v>
      </c>
      <c r="F17" s="1">
        <v>13.0</v>
      </c>
      <c r="G17" s="1">
        <v>1.0</v>
      </c>
      <c r="H17" s="1">
        <v>6.0</v>
      </c>
      <c r="I17" s="1">
        <v>6.0</v>
      </c>
      <c r="J17" s="1">
        <v>7.0</v>
      </c>
      <c r="K17" s="1">
        <v>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0.0</v>
      </c>
      <c r="C18" s="1">
        <v>19.0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9.0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1.0</v>
      </c>
      <c r="I19" s="1">
        <v>2.0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31.0</v>
      </c>
      <c r="C20" s="1">
        <v>22.0</v>
      </c>
      <c r="D20" s="1">
        <v>10.0</v>
      </c>
      <c r="E20" s="1">
        <v>36.0</v>
      </c>
      <c r="F20" s="1">
        <v>26.0</v>
      </c>
      <c r="G20" s="1">
        <v>2.0</v>
      </c>
      <c r="H20" s="1">
        <v>9.0</v>
      </c>
      <c r="I20" s="1">
        <v>19.0</v>
      </c>
      <c r="J20" s="1">
        <v>13.0</v>
      </c>
      <c r="K20" s="1">
        <v>12.0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224.0</v>
      </c>
      <c r="C21" s="1">
        <v>186.0</v>
      </c>
      <c r="D21" s="1">
        <v>176.0</v>
      </c>
      <c r="E21" s="1">
        <v>101.0</v>
      </c>
      <c r="F21" s="1">
        <v>100.0</v>
      </c>
      <c r="G21" s="1">
        <v>154.0</v>
      </c>
      <c r="H21" s="1">
        <v>373.0</v>
      </c>
      <c r="I21" s="1">
        <v>347.0</v>
      </c>
      <c r="J21" s="1">
        <v>373.0</v>
      </c>
      <c r="K21" s="1">
        <v>322.0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3.0</v>
      </c>
      <c r="C22" s="1">
        <v>55.0</v>
      </c>
      <c r="D22" s="1">
        <v>54.0</v>
      </c>
      <c r="E22" s="1">
        <v>2.0</v>
      </c>
      <c r="F22" s="1">
        <v>11.0</v>
      </c>
      <c r="G22" s="1">
        <v>1.0</v>
      </c>
      <c r="H22" s="1">
        <v>1.0</v>
      </c>
      <c r="I22" s="1">
        <v>1.0</v>
      </c>
      <c r="J22" s="1">
        <v>90.0</v>
      </c>
      <c r="K22" s="1">
        <v>45.0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255.0</v>
      </c>
      <c r="C23" s="1">
        <v>209.0</v>
      </c>
      <c r="D23" s="1">
        <v>186.0</v>
      </c>
      <c r="E23" s="1">
        <v>138.0</v>
      </c>
      <c r="F23" s="1">
        <v>127.0</v>
      </c>
      <c r="G23" s="1">
        <v>158.0</v>
      </c>
      <c r="H23" s="1">
        <v>384.0</v>
      </c>
      <c r="I23" s="1">
        <v>368.0</v>
      </c>
      <c r="J23" s="1">
        <v>387.0</v>
      </c>
      <c r="K23" s="1">
        <v>336.0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36.0</v>
      </c>
      <c r="C24" s="1">
        <v>37.0</v>
      </c>
      <c r="D24" s="1">
        <v>37.0</v>
      </c>
      <c r="E24" s="1">
        <v>37.0</v>
      </c>
      <c r="F24" s="1">
        <v>37.0</v>
      </c>
      <c r="G24" s="1">
        <v>44.0</v>
      </c>
      <c r="H24" s="1">
        <v>75.0</v>
      </c>
      <c r="I24" s="1">
        <v>9.0</v>
      </c>
      <c r="J24" s="1">
        <v>9.0</v>
      </c>
      <c r="K24" s="1">
        <v>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362.0</v>
      </c>
      <c r="C25" s="1">
        <v>362.0</v>
      </c>
      <c r="D25" s="1">
        <v>353.0</v>
      </c>
      <c r="E25" s="1">
        <v>330.0</v>
      </c>
      <c r="F25" s="1">
        <v>307.0</v>
      </c>
      <c r="G25" s="1">
        <v>451.0</v>
      </c>
      <c r="H25" s="1">
        <v>638.0</v>
      </c>
      <c r="I25" s="1">
        <v>733.0</v>
      </c>
      <c r="J25" s="1">
        <v>737.0</v>
      </c>
      <c r="K25" s="1">
        <v>718.0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-107.0</v>
      </c>
      <c r="C26" s="1">
        <v>-146.0</v>
      </c>
      <c r="D26" s="1">
        <v>-159.0</v>
      </c>
      <c r="E26" s="1">
        <v>-148.0</v>
      </c>
      <c r="F26" s="1">
        <v>-149.0</v>
      </c>
      <c r="G26" s="1">
        <v>-300.0</v>
      </c>
      <c r="H26" s="1">
        <v>-423.0</v>
      </c>
      <c r="I26" s="1">
        <v>-453.0</v>
      </c>
      <c r="J26" s="1">
        <v>-505.0</v>
      </c>
      <c r="K26" s="1">
        <v>-504.0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255.0</v>
      </c>
      <c r="C27" s="1">
        <v>216.0</v>
      </c>
      <c r="D27" s="1">
        <v>195.0</v>
      </c>
      <c r="E27" s="1">
        <v>182.0</v>
      </c>
      <c r="F27" s="1">
        <v>158.0</v>
      </c>
      <c r="G27" s="1">
        <v>152.0</v>
      </c>
      <c r="H27" s="1">
        <v>216.0</v>
      </c>
      <c r="I27" s="1">
        <v>280.0</v>
      </c>
      <c r="J27" s="1">
        <v>232.0</v>
      </c>
      <c r="K27" s="1">
        <v>214.0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255.0</v>
      </c>
      <c r="C28" s="1">
        <v>216.0</v>
      </c>
      <c r="D28" s="1">
        <v>195.0</v>
      </c>
      <c r="E28" s="1">
        <v>182.0</v>
      </c>
      <c r="F28" s="1">
        <v>158.0</v>
      </c>
      <c r="G28" s="1">
        <v>152.0</v>
      </c>
      <c r="H28" s="1">
        <v>216.0</v>
      </c>
      <c r="I28" s="1">
        <v>280.0</v>
      </c>
      <c r="J28" s="1">
        <v>232.0</v>
      </c>
      <c r="K28" s="1">
        <v>214.0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510.0</v>
      </c>
      <c r="C29" s="1">
        <v>425.0</v>
      </c>
      <c r="D29" s="1">
        <v>381.0</v>
      </c>
      <c r="E29" s="1">
        <v>320.0</v>
      </c>
      <c r="F29" s="1">
        <v>285.0</v>
      </c>
      <c r="G29" s="1">
        <v>310.0</v>
      </c>
      <c r="H29" s="1">
        <v>600.0</v>
      </c>
      <c r="I29" s="1">
        <v>648.0</v>
      </c>
      <c r="J29" s="1">
        <v>619.0</v>
      </c>
      <c r="K29" s="1">
        <v>549.0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3.0</v>
      </c>
      <c r="C31" s="1">
        <v>3.0</v>
      </c>
      <c r="D31" s="1">
        <v>3.0</v>
      </c>
      <c r="E31" s="1">
        <v>3.0</v>
      </c>
      <c r="F31" s="1">
        <v>3.0</v>
      </c>
      <c r="G31" s="1">
        <v>4.0</v>
      </c>
      <c r="H31" s="1">
        <v>7.0</v>
      </c>
      <c r="I31" s="1">
        <v>9.0</v>
      </c>
      <c r="J31" s="1">
        <v>9.0</v>
      </c>
      <c r="K31" s="1">
        <v>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3.0</v>
      </c>
      <c r="C32" s="1">
        <v>3.0</v>
      </c>
      <c r="D32" s="1">
        <v>3.0</v>
      </c>
      <c r="E32" s="1">
        <v>3.0</v>
      </c>
      <c r="F32" s="1">
        <v>3.0</v>
      </c>
      <c r="G32" s="1">
        <v>4.0</v>
      </c>
      <c r="H32" s="1">
        <v>7.0</v>
      </c>
      <c r="I32" s="1">
        <v>9.0</v>
      </c>
      <c r="J32" s="1">
        <v>9.0</v>
      </c>
      <c r="K32" s="1">
        <v>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 t="s">
        <v>81</v>
      </c>
      <c r="C33" s="1" t="s">
        <v>82</v>
      </c>
      <c r="D33" s="1" t="s">
        <v>83</v>
      </c>
      <c r="E33" s="1" t="s">
        <v>84</v>
      </c>
      <c r="F33" s="1" t="s">
        <v>85</v>
      </c>
      <c r="G33" s="1" t="s">
        <v>86</v>
      </c>
      <c r="H33" s="1" t="s">
        <v>87</v>
      </c>
      <c r="I33" s="1" t="s">
        <v>88</v>
      </c>
      <c r="J33" s="1" t="s">
        <v>89</v>
      </c>
      <c r="K33" s="1" t="s">
        <v>90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255.0</v>
      </c>
      <c r="C34" s="1">
        <v>216.0</v>
      </c>
      <c r="D34" s="1">
        <v>195.0</v>
      </c>
      <c r="E34" s="1">
        <v>182.0</v>
      </c>
      <c r="F34" s="1">
        <v>158.0</v>
      </c>
      <c r="G34" s="1">
        <v>152.0</v>
      </c>
      <c r="H34" s="1">
        <v>216.0</v>
      </c>
      <c r="I34" s="1">
        <v>280.0</v>
      </c>
      <c r="J34" s="1">
        <v>232.0</v>
      </c>
      <c r="K34" s="1">
        <v>214.0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 t="s">
        <v>81</v>
      </c>
      <c r="C35" s="1" t="s">
        <v>82</v>
      </c>
      <c r="D35" s="1" t="s">
        <v>83</v>
      </c>
      <c r="E35" s="1" t="s">
        <v>84</v>
      </c>
      <c r="F35" s="1" t="s">
        <v>85</v>
      </c>
      <c r="G35" s="1" t="s">
        <v>86</v>
      </c>
      <c r="H35" s="1" t="s">
        <v>87</v>
      </c>
      <c r="I35" s="1" t="s">
        <v>88</v>
      </c>
      <c r="J35" s="1" t="s">
        <v>89</v>
      </c>
      <c r="K35" s="1" t="s">
        <v>90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224.0</v>
      </c>
      <c r="C36" s="1">
        <v>205.0</v>
      </c>
      <c r="D36" s="1">
        <v>176.0</v>
      </c>
      <c r="E36" s="1">
        <v>101.0</v>
      </c>
      <c r="F36" s="1">
        <v>100.0</v>
      </c>
      <c r="G36" s="1">
        <v>154.0</v>
      </c>
      <c r="H36" s="1">
        <v>373.0</v>
      </c>
      <c r="I36" s="1">
        <v>347.0</v>
      </c>
      <c r="J36" s="1">
        <v>373.0</v>
      </c>
      <c r="K36" s="1">
        <v>322.0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223.0</v>
      </c>
      <c r="C37" s="1">
        <v>205.0</v>
      </c>
      <c r="D37" s="1">
        <v>174.0</v>
      </c>
      <c r="E37" s="1">
        <v>99.0</v>
      </c>
      <c r="F37" s="1">
        <v>94.0</v>
      </c>
      <c r="G37" s="1">
        <v>154.0</v>
      </c>
      <c r="H37" s="1">
        <v>366.0</v>
      </c>
      <c r="I37" s="1">
        <v>318.0</v>
      </c>
      <c r="J37" s="1">
        <v>368.0</v>
      </c>
      <c r="K37" s="1">
        <v>295.0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3.0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3.0</v>
      </c>
      <c r="C39" s="1">
        <v>3.0</v>
      </c>
      <c r="D39" s="1">
        <v>3.0</v>
      </c>
      <c r="E39" s="1">
        <v>3.0</v>
      </c>
      <c r="F39" s="1">
        <v>3.0</v>
      </c>
      <c r="G39" s="1">
        <v>3.0</v>
      </c>
      <c r="H39" s="1">
        <v>3.0</v>
      </c>
      <c r="I39" s="1">
        <v>3.0</v>
      </c>
      <c r="J39" s="1">
        <v>3.0</v>
      </c>
      <c r="K39" s="1">
        <v>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27.0</v>
      </c>
      <c r="C40" s="1">
        <v>24.0</v>
      </c>
      <c r="D40" s="1">
        <v>25.0</v>
      </c>
      <c r="E40" s="1">
        <v>26.0</v>
      </c>
      <c r="F40" s="1">
        <v>13.0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98</v>
      </c>
      <c r="B2" s="1">
        <v>93.0</v>
      </c>
      <c r="C2" s="1">
        <v>36.0</v>
      </c>
      <c r="D2" s="1">
        <v>66.0</v>
      </c>
      <c r="E2" s="1">
        <v>49.0</v>
      </c>
      <c r="F2" s="1">
        <v>24.0</v>
      </c>
      <c r="G2" s="1">
        <v>13.0</v>
      </c>
      <c r="H2" s="1">
        <v>86.0</v>
      </c>
      <c r="I2" s="1">
        <v>2.0</v>
      </c>
      <c r="J2" s="1">
        <v>1.0</v>
      </c>
      <c r="K2" s="1">
        <v>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99</v>
      </c>
      <c r="B3" s="1">
        <v>40.0</v>
      </c>
      <c r="C3" s="1">
        <v>45.0</v>
      </c>
      <c r="D3" s="1">
        <v>35.0</v>
      </c>
      <c r="E3" s="1">
        <v>27.0</v>
      </c>
      <c r="F3" s="1">
        <v>26.0</v>
      </c>
      <c r="G3" s="1">
        <v>21.0</v>
      </c>
      <c r="H3" s="1">
        <v>34.0</v>
      </c>
      <c r="I3" s="1">
        <v>77.0</v>
      </c>
      <c r="J3" s="1">
        <v>68.0</v>
      </c>
      <c r="K3" s="1">
        <v>74.0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4.0</v>
      </c>
      <c r="H4" s="1">
        <v>6.0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101</v>
      </c>
      <c r="B5" s="1">
        <v>41.0</v>
      </c>
      <c r="C5" s="1">
        <v>45.0</v>
      </c>
      <c r="D5" s="1">
        <v>36.0</v>
      </c>
      <c r="E5" s="1">
        <v>28.0</v>
      </c>
      <c r="F5" s="1">
        <v>27.0</v>
      </c>
      <c r="G5" s="1">
        <v>26.0</v>
      </c>
      <c r="H5" s="1">
        <v>42.0</v>
      </c>
      <c r="I5" s="1">
        <v>80.0</v>
      </c>
      <c r="J5" s="1">
        <v>69.0</v>
      </c>
      <c r="K5" s="1">
        <v>76.0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102</v>
      </c>
      <c r="B6" s="1">
        <v>41.0</v>
      </c>
      <c r="C6" s="1">
        <v>45.0</v>
      </c>
      <c r="D6" s="1">
        <v>36.0</v>
      </c>
      <c r="E6" s="1">
        <v>28.0</v>
      </c>
      <c r="F6" s="1">
        <v>27.0</v>
      </c>
      <c r="G6" s="1">
        <v>26.0</v>
      </c>
      <c r="H6" s="1">
        <v>42.0</v>
      </c>
      <c r="I6" s="1">
        <v>80.0</v>
      </c>
      <c r="J6" s="1">
        <v>69.0</v>
      </c>
      <c r="K6" s="1">
        <v>76.0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103</v>
      </c>
      <c r="B7" s="1">
        <v>9.0</v>
      </c>
      <c r="C7" s="1">
        <v>9.0</v>
      </c>
      <c r="D7" s="1">
        <v>8.0</v>
      </c>
      <c r="E7" s="1">
        <v>9.0</v>
      </c>
      <c r="F7" s="1">
        <v>9.0</v>
      </c>
      <c r="G7" s="1">
        <v>13.0</v>
      </c>
      <c r="H7" s="1">
        <v>15.0</v>
      </c>
      <c r="I7" s="1">
        <v>24.0</v>
      </c>
      <c r="J7" s="1">
        <v>23.0</v>
      </c>
      <c r="K7" s="1">
        <v>21.0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104</v>
      </c>
      <c r="B8" s="1">
        <v>9.0</v>
      </c>
      <c r="C8" s="1">
        <v>9.0</v>
      </c>
      <c r="D8" s="1">
        <v>8.0</v>
      </c>
      <c r="E8" s="1">
        <v>9.0</v>
      </c>
      <c r="F8" s="1">
        <v>9.0</v>
      </c>
      <c r="G8" s="1">
        <v>13.0</v>
      </c>
      <c r="H8" s="1">
        <v>15.0</v>
      </c>
      <c r="I8" s="1">
        <v>24.0</v>
      </c>
      <c r="J8" s="1">
        <v>23.0</v>
      </c>
      <c r="K8" s="1">
        <v>21.0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105</v>
      </c>
      <c r="B9" s="1">
        <v>31.0</v>
      </c>
      <c r="C9" s="1">
        <v>35.0</v>
      </c>
      <c r="D9" s="1">
        <v>27.0</v>
      </c>
      <c r="E9" s="1">
        <v>18.0</v>
      </c>
      <c r="F9" s="1">
        <v>17.0</v>
      </c>
      <c r="G9" s="1">
        <v>12.0</v>
      </c>
      <c r="H9" s="1">
        <v>27.0</v>
      </c>
      <c r="I9" s="1">
        <v>55.0</v>
      </c>
      <c r="J9" s="1">
        <v>46.0</v>
      </c>
      <c r="K9" s="1">
        <v>54.0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106</v>
      </c>
      <c r="B10" s="1">
        <v>-11.0</v>
      </c>
      <c r="C10" s="1">
        <v>-11.0</v>
      </c>
      <c r="D10" s="1">
        <v>-9.0</v>
      </c>
      <c r="E10" s="1">
        <v>-7.0</v>
      </c>
      <c r="F10" s="1">
        <v>-7.0</v>
      </c>
      <c r="G10" s="1">
        <v>-8.0</v>
      </c>
      <c r="H10" s="1">
        <v>-10.0</v>
      </c>
      <c r="I10" s="1">
        <v>-13.0</v>
      </c>
      <c r="J10" s="1">
        <v>-17.0</v>
      </c>
      <c r="K10" s="1">
        <v>-25.0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107</v>
      </c>
      <c r="B11" s="1">
        <v>-11.0</v>
      </c>
      <c r="C11" s="1">
        <v>-11.0</v>
      </c>
      <c r="D11" s="1">
        <v>-9.0</v>
      </c>
      <c r="E11" s="1">
        <v>-7.0</v>
      </c>
      <c r="F11" s="1">
        <v>-7.0</v>
      </c>
      <c r="G11" s="1">
        <v>-8.0</v>
      </c>
      <c r="H11" s="1">
        <v>-10.0</v>
      </c>
      <c r="I11" s="1">
        <v>-13.0</v>
      </c>
      <c r="J11" s="1">
        <v>-17.0</v>
      </c>
      <c r="K11" s="1">
        <v>-25.0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-6.0</v>
      </c>
      <c r="H12" s="1">
        <v>-1.0</v>
      </c>
      <c r="I12" s="1">
        <v>-1.0</v>
      </c>
      <c r="J12" s="1">
        <v>31.0</v>
      </c>
      <c r="K12" s="1">
        <v>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109</v>
      </c>
      <c r="B13" s="1">
        <v>20.0</v>
      </c>
      <c r="C13" s="1">
        <v>24.0</v>
      </c>
      <c r="D13" s="1">
        <v>18.0</v>
      </c>
      <c r="E13" s="1">
        <v>11.0</v>
      </c>
      <c r="F13" s="1">
        <v>10.0</v>
      </c>
      <c r="G13" s="1">
        <v>4.0</v>
      </c>
      <c r="H13" s="1">
        <v>15.0</v>
      </c>
      <c r="I13" s="1">
        <v>40.0</v>
      </c>
      <c r="J13" s="1">
        <v>29.0</v>
      </c>
      <c r="K13" s="1">
        <v>34.0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110</v>
      </c>
      <c r="B14" s="1">
        <v>-4.0</v>
      </c>
      <c r="C14" s="1">
        <v>-42.0</v>
      </c>
      <c r="D14" s="1">
        <v>-19.0</v>
      </c>
      <c r="E14" s="1">
        <v>-3.0</v>
      </c>
      <c r="F14" s="1">
        <v>-19.0</v>
      </c>
      <c r="G14" s="1">
        <v>-14.0</v>
      </c>
      <c r="H14" s="1">
        <v>15.0</v>
      </c>
      <c r="I14" s="1">
        <v>-11.0</v>
      </c>
      <c r="J14" s="1">
        <v>-49.0</v>
      </c>
      <c r="K14" s="1">
        <v>-23.0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111</v>
      </c>
      <c r="B15" s="1">
        <v>-74.0</v>
      </c>
      <c r="C15" s="1">
        <v>-44.0</v>
      </c>
      <c r="D15" s="1">
        <v>-17.0</v>
      </c>
      <c r="E15" s="1">
        <v>-4.0</v>
      </c>
      <c r="F15" s="1">
        <v>-19.0</v>
      </c>
      <c r="G15" s="1">
        <v>-2.0</v>
      </c>
      <c r="H15" s="1">
        <v>15.0</v>
      </c>
      <c r="I15" s="1">
        <v>-1.0</v>
      </c>
      <c r="J15" s="1">
        <v>0.0</v>
      </c>
      <c r="K15" s="1">
        <v>-36.0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112</v>
      </c>
      <c r="B16" s="1">
        <v>15.0</v>
      </c>
      <c r="C16" s="1">
        <v>-18.0</v>
      </c>
      <c r="D16" s="1">
        <v>-1.0</v>
      </c>
      <c r="E16" s="1">
        <v>3.0</v>
      </c>
      <c r="F16" s="1">
        <v>-9.0</v>
      </c>
      <c r="G16" s="1">
        <v>-12.0</v>
      </c>
      <c r="H16" s="1">
        <v>31.0</v>
      </c>
      <c r="I16" s="1">
        <v>27.0</v>
      </c>
      <c r="J16" s="1">
        <v>-20.0</v>
      </c>
      <c r="K16" s="1">
        <v>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1.0</v>
      </c>
      <c r="J17" s="1">
        <v>78.0</v>
      </c>
      <c r="K17" s="1">
        <v>-41.0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114</v>
      </c>
      <c r="B18" s="1">
        <v>15.0</v>
      </c>
      <c r="C18" s="1">
        <v>-18.0</v>
      </c>
      <c r="D18" s="1">
        <v>-1.0</v>
      </c>
      <c r="E18" s="1">
        <v>3.0</v>
      </c>
      <c r="F18" s="1">
        <v>-9.0</v>
      </c>
      <c r="G18" s="1">
        <v>-12.0</v>
      </c>
      <c r="H18" s="1">
        <v>31.0</v>
      </c>
      <c r="I18" s="1">
        <v>26.0</v>
      </c>
      <c r="J18" s="1">
        <v>-21.0</v>
      </c>
      <c r="K18" s="1">
        <v>11.0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115</v>
      </c>
      <c r="B19" s="1">
        <v>15.0</v>
      </c>
      <c r="C19" s="1">
        <v>-18.0</v>
      </c>
      <c r="D19" s="1">
        <v>-1.0</v>
      </c>
      <c r="E19" s="1">
        <v>3.0</v>
      </c>
      <c r="F19" s="1">
        <v>-9.0</v>
      </c>
      <c r="G19" s="1">
        <v>-12.0</v>
      </c>
      <c r="H19" s="1">
        <v>31.0</v>
      </c>
      <c r="I19" s="1">
        <v>26.0</v>
      </c>
      <c r="J19" s="1">
        <v>-21.0</v>
      </c>
      <c r="K19" s="1">
        <v>11.0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116</v>
      </c>
      <c r="B20" s="1">
        <v>15.0</v>
      </c>
      <c r="C20" s="1">
        <v>-18.0</v>
      </c>
      <c r="D20" s="1">
        <v>-1.0</v>
      </c>
      <c r="E20" s="1">
        <v>3.0</v>
      </c>
      <c r="F20" s="1">
        <v>-9.0</v>
      </c>
      <c r="G20" s="1">
        <v>-12.0</v>
      </c>
      <c r="H20" s="1">
        <v>31.0</v>
      </c>
      <c r="I20" s="1">
        <v>26.0</v>
      </c>
      <c r="J20" s="1">
        <v>-21.0</v>
      </c>
      <c r="K20" s="1">
        <v>11.0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117</v>
      </c>
      <c r="B21" s="1">
        <v>20.0</v>
      </c>
      <c r="C21" s="1">
        <v>-33.0</v>
      </c>
      <c r="D21" s="1">
        <v>-1.0</v>
      </c>
      <c r="E21" s="1">
        <v>2.0</v>
      </c>
      <c r="F21" s="1">
        <v>5.0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118</v>
      </c>
      <c r="B22" s="1">
        <v>14.0</v>
      </c>
      <c r="C22" s="1">
        <v>-18.0</v>
      </c>
      <c r="D22" s="1">
        <v>-1.0</v>
      </c>
      <c r="E22" s="1">
        <v>3.0</v>
      </c>
      <c r="F22" s="1">
        <v>-9.0</v>
      </c>
      <c r="G22" s="1">
        <v>-12.0</v>
      </c>
      <c r="H22" s="1">
        <v>31.0</v>
      </c>
      <c r="I22" s="1">
        <v>26.0</v>
      </c>
      <c r="J22" s="1">
        <v>-21.0</v>
      </c>
      <c r="K22" s="1">
        <v>11.0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>
        <v>14.0</v>
      </c>
      <c r="C23" s="1">
        <v>-18.0</v>
      </c>
      <c r="D23" s="1">
        <v>-1.0</v>
      </c>
      <c r="E23" s="1">
        <v>3.0</v>
      </c>
      <c r="F23" s="1">
        <v>-9.0</v>
      </c>
      <c r="G23" s="1">
        <v>-12.0</v>
      </c>
      <c r="H23" s="1">
        <v>31.0</v>
      </c>
      <c r="I23" s="1">
        <v>26.0</v>
      </c>
      <c r="J23" s="1">
        <v>-21.0</v>
      </c>
      <c r="K23" s="1">
        <v>11.0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121</v>
      </c>
      <c r="B25" s="1" t="s">
        <v>122</v>
      </c>
      <c r="C25" s="1" t="s">
        <v>123</v>
      </c>
      <c r="D25" s="1" t="s">
        <v>124</v>
      </c>
      <c r="E25" s="1" t="s">
        <v>125</v>
      </c>
      <c r="F25" s="1" t="s">
        <v>126</v>
      </c>
      <c r="G25" s="1" t="s">
        <v>127</v>
      </c>
      <c r="H25" s="1" t="s">
        <v>128</v>
      </c>
      <c r="I25" s="1" t="s">
        <v>129</v>
      </c>
      <c r="J25" s="1" t="s">
        <v>130</v>
      </c>
      <c r="K25" s="1" t="s">
        <v>131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</v>
      </c>
      <c r="B26" s="1" t="s">
        <v>122</v>
      </c>
      <c r="C26" s="1" t="s">
        <v>123</v>
      </c>
      <c r="D26" s="1" t="s">
        <v>124</v>
      </c>
      <c r="E26" s="1" t="s">
        <v>125</v>
      </c>
      <c r="F26" s="1" t="s">
        <v>126</v>
      </c>
      <c r="G26" s="1" t="s">
        <v>127</v>
      </c>
      <c r="H26" s="1" t="s">
        <v>128</v>
      </c>
      <c r="I26" s="1" t="s">
        <v>129</v>
      </c>
      <c r="J26" s="1" t="s">
        <v>130</v>
      </c>
      <c r="K26" s="1" t="s">
        <v>131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133</v>
      </c>
      <c r="B27" s="1">
        <v>3.0</v>
      </c>
      <c r="C27" s="1">
        <v>3.0</v>
      </c>
      <c r="D27" s="1">
        <v>3.0</v>
      </c>
      <c r="E27" s="1">
        <v>3.0</v>
      </c>
      <c r="F27" s="1">
        <v>3.0</v>
      </c>
      <c r="G27" s="1">
        <v>3.0</v>
      </c>
      <c r="H27" s="1">
        <v>5.0</v>
      </c>
      <c r="I27" s="1">
        <v>8.0</v>
      </c>
      <c r="J27" s="1">
        <v>9.0</v>
      </c>
      <c r="K27" s="1">
        <v>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 t="s">
        <v>135</v>
      </c>
      <c r="C28" s="1">
        <v>-5.0</v>
      </c>
      <c r="D28" s="1" t="s">
        <v>136</v>
      </c>
      <c r="E28" s="1" t="s">
        <v>125</v>
      </c>
      <c r="F28" s="1" t="s">
        <v>137</v>
      </c>
      <c r="G28" s="1" t="s">
        <v>127</v>
      </c>
      <c r="H28" s="1" t="s">
        <v>138</v>
      </c>
      <c r="I28" s="1" t="s">
        <v>129</v>
      </c>
      <c r="J28" s="1" t="s">
        <v>130</v>
      </c>
      <c r="K28" s="1" t="s">
        <v>131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139</v>
      </c>
      <c r="B29" s="1" t="s">
        <v>135</v>
      </c>
      <c r="C29" s="1">
        <v>-5.0</v>
      </c>
      <c r="D29" s="1" t="s">
        <v>136</v>
      </c>
      <c r="E29" s="1" t="s">
        <v>125</v>
      </c>
      <c r="F29" s="1" t="s">
        <v>137</v>
      </c>
      <c r="G29" s="1" t="s">
        <v>127</v>
      </c>
      <c r="H29" s="1" t="s">
        <v>138</v>
      </c>
      <c r="I29" s="1" t="s">
        <v>129</v>
      </c>
      <c r="J29" s="1" t="s">
        <v>130</v>
      </c>
      <c r="K29" s="1" t="s">
        <v>131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140</v>
      </c>
      <c r="B30" s="1">
        <v>3.0</v>
      </c>
      <c r="C30" s="1">
        <v>3.0</v>
      </c>
      <c r="D30" s="1">
        <v>3.0</v>
      </c>
      <c r="E30" s="1">
        <v>3.0</v>
      </c>
      <c r="F30" s="1">
        <v>3.0</v>
      </c>
      <c r="G30" s="1">
        <v>3.0</v>
      </c>
      <c r="H30" s="1">
        <v>5.0</v>
      </c>
      <c r="I30" s="1">
        <v>8.0</v>
      </c>
      <c r="J30" s="1">
        <v>9.0</v>
      </c>
      <c r="K30" s="1">
        <v>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141</v>
      </c>
      <c r="B31" s="1" t="s">
        <v>142</v>
      </c>
      <c r="C31" s="1" t="s">
        <v>143</v>
      </c>
      <c r="D31" s="1" t="s">
        <v>144</v>
      </c>
      <c r="E31" s="1" t="s">
        <v>145</v>
      </c>
      <c r="F31" s="1" t="s">
        <v>146</v>
      </c>
      <c r="G31" s="1" t="s">
        <v>147</v>
      </c>
      <c r="H31" s="1" t="s">
        <v>148</v>
      </c>
      <c r="I31" s="1" t="s">
        <v>149</v>
      </c>
      <c r="J31" s="1" t="s">
        <v>150</v>
      </c>
      <c r="K31" s="1" t="s">
        <v>151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152</v>
      </c>
      <c r="B32" s="1" t="s">
        <v>142</v>
      </c>
      <c r="C32" s="1" t="s">
        <v>143</v>
      </c>
      <c r="D32" s="1" t="s">
        <v>144</v>
      </c>
      <c r="E32" s="1" t="s">
        <v>145</v>
      </c>
      <c r="F32" s="1" t="s">
        <v>146</v>
      </c>
      <c r="G32" s="1" t="s">
        <v>147</v>
      </c>
      <c r="H32" s="1" t="s">
        <v>148</v>
      </c>
      <c r="I32" s="1" t="s">
        <v>149</v>
      </c>
      <c r="J32" s="1" t="s">
        <v>150</v>
      </c>
      <c r="K32" s="1" t="s">
        <v>151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153</v>
      </c>
      <c r="B33" s="1">
        <v>10.0</v>
      </c>
      <c r="C33" s="1" t="s">
        <v>154</v>
      </c>
      <c r="D33" s="1" t="s">
        <v>155</v>
      </c>
      <c r="E33" s="1" t="s">
        <v>156</v>
      </c>
      <c r="F33" s="1">
        <v>4.0</v>
      </c>
      <c r="G33" s="1" t="s">
        <v>157</v>
      </c>
      <c r="H33" s="1" t="s">
        <v>158</v>
      </c>
      <c r="I33" s="1" t="s">
        <v>159</v>
      </c>
      <c r="J33" s="1" t="s">
        <v>160</v>
      </c>
      <c r="K33" s="1" t="s">
        <v>161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162</v>
      </c>
      <c r="B34" s="1" t="s">
        <v>163</v>
      </c>
      <c r="C34" s="1" t="s">
        <v>164</v>
      </c>
      <c r="D34" s="1">
        <v>0.0</v>
      </c>
      <c r="E34" s="1" t="s">
        <v>165</v>
      </c>
      <c r="F34" s="1" t="s">
        <v>166</v>
      </c>
      <c r="G34" s="1" t="s">
        <v>167</v>
      </c>
      <c r="H34" s="1" t="s">
        <v>168</v>
      </c>
      <c r="I34" s="1" t="s">
        <v>169</v>
      </c>
      <c r="J34" s="1" t="s">
        <v>170</v>
      </c>
      <c r="K34" s="1" t="s">
        <v>171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172</v>
      </c>
      <c r="B36" s="1">
        <v>31.0</v>
      </c>
      <c r="C36" s="1">
        <v>35.0</v>
      </c>
      <c r="D36" s="1">
        <v>27.0</v>
      </c>
      <c r="E36" s="1">
        <v>18.0</v>
      </c>
      <c r="F36" s="1">
        <v>17.0</v>
      </c>
      <c r="G36" s="1">
        <v>12.0</v>
      </c>
      <c r="H36" s="1">
        <v>27.0</v>
      </c>
      <c r="I36" s="1">
        <v>55.0</v>
      </c>
      <c r="J36" s="1">
        <v>46.0</v>
      </c>
      <c r="K36" s="1">
        <v>54.0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173</v>
      </c>
      <c r="B37" s="1">
        <v>31.0</v>
      </c>
      <c r="C37" s="1">
        <v>35.0</v>
      </c>
      <c r="D37" s="1">
        <v>27.0</v>
      </c>
      <c r="E37" s="1">
        <v>18.0</v>
      </c>
      <c r="F37" s="1">
        <v>17.0</v>
      </c>
      <c r="G37" s="1">
        <v>12.0</v>
      </c>
      <c r="H37" s="1">
        <v>27.0</v>
      </c>
      <c r="I37" s="1">
        <v>55.0</v>
      </c>
      <c r="J37" s="1">
        <v>46.0</v>
      </c>
      <c r="K37" s="1">
        <v>54.0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174</v>
      </c>
      <c r="B38" s="1">
        <v>41.0</v>
      </c>
      <c r="C38" s="1">
        <v>45.0</v>
      </c>
      <c r="D38" s="1">
        <v>36.0</v>
      </c>
      <c r="E38" s="1">
        <v>28.0</v>
      </c>
      <c r="F38" s="1">
        <v>27.0</v>
      </c>
      <c r="G38" s="1">
        <v>26.0</v>
      </c>
      <c r="H38" s="1">
        <v>42.0</v>
      </c>
      <c r="I38" s="1">
        <v>80.0</v>
      </c>
      <c r="J38" s="1">
        <v>69.0</v>
      </c>
      <c r="K38" s="1">
        <v>76.0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175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 t="s">
        <v>176</v>
      </c>
      <c r="J39" s="1" t="s">
        <v>177</v>
      </c>
      <c r="K39" s="1" t="s">
        <v>178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179</v>
      </c>
      <c r="B40" s="1">
        <v>12.0</v>
      </c>
      <c r="C40" s="1">
        <v>15.0</v>
      </c>
      <c r="D40" s="1">
        <v>11.0</v>
      </c>
      <c r="E40" s="1">
        <v>6.0</v>
      </c>
      <c r="F40" s="1">
        <v>6.0</v>
      </c>
      <c r="G40" s="1">
        <v>2.0</v>
      </c>
      <c r="H40" s="1">
        <v>9.0</v>
      </c>
      <c r="I40" s="1">
        <v>25.0</v>
      </c>
      <c r="J40" s="1">
        <v>18.0</v>
      </c>
      <c r="K40" s="1">
        <v>21.0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180</v>
      </c>
      <c r="B41" s="1">
        <v>11.0</v>
      </c>
      <c r="C41" s="1">
        <v>11.0</v>
      </c>
      <c r="D41" s="1">
        <v>8.0</v>
      </c>
      <c r="E41" s="1">
        <v>7.0</v>
      </c>
      <c r="F41" s="1">
        <v>6.0</v>
      </c>
      <c r="G41" s="1">
        <v>7.0</v>
      </c>
      <c r="H41" s="1">
        <v>4.0</v>
      </c>
      <c r="I41" s="1">
        <v>6.0</v>
      </c>
      <c r="J41" s="1">
        <v>4.0</v>
      </c>
      <c r="K41" s="1">
        <v>25.0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182</v>
      </c>
      <c r="B43" s="1">
        <v>4.0</v>
      </c>
      <c r="C43" s="1">
        <v>5.0</v>
      </c>
      <c r="D43" s="1">
        <v>4.0</v>
      </c>
      <c r="E43" s="1">
        <v>4.0</v>
      </c>
      <c r="F43" s="1">
        <v>5.0</v>
      </c>
      <c r="G43" s="1">
        <v>8.0</v>
      </c>
      <c r="H43" s="1">
        <v>14.0</v>
      </c>
      <c r="I43" s="1">
        <v>24.0</v>
      </c>
      <c r="J43" s="1">
        <v>23.0</v>
      </c>
      <c r="K43" s="1">
        <v>21.0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183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49.0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184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25.0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185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23.0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186</v>
      </c>
      <c r="B47" s="1">
        <v>1.0</v>
      </c>
      <c r="C47" s="1">
        <v>1.0</v>
      </c>
      <c r="D47" s="1">
        <v>1.0</v>
      </c>
      <c r="E47" s="1">
        <v>1.0</v>
      </c>
      <c r="F47" s="1">
        <v>54.0</v>
      </c>
      <c r="G47" s="1">
        <v>25.0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187</v>
      </c>
      <c r="B48" s="1">
        <v>1.0</v>
      </c>
      <c r="C48" s="1">
        <v>1.0</v>
      </c>
      <c r="D48" s="1">
        <v>1.0</v>
      </c>
      <c r="E48" s="1">
        <v>1.0</v>
      </c>
      <c r="F48" s="1">
        <v>54.0</v>
      </c>
      <c r="G48" s="1">
        <v>25.0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189</v>
      </c>
      <c r="B3" s="1" t="s">
        <v>190</v>
      </c>
      <c r="C3" s="1" t="s">
        <v>191</v>
      </c>
      <c r="D3" s="1" t="s">
        <v>135</v>
      </c>
      <c r="E3" s="1" t="s">
        <v>192</v>
      </c>
      <c r="F3" s="1" t="s">
        <v>193</v>
      </c>
      <c r="G3" s="1" t="s">
        <v>194</v>
      </c>
      <c r="H3" s="1" t="s">
        <v>195</v>
      </c>
      <c r="I3" s="1" t="s">
        <v>196</v>
      </c>
      <c r="J3" s="1" t="s">
        <v>197</v>
      </c>
      <c r="K3" s="1" t="s">
        <v>198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199</v>
      </c>
      <c r="B4" s="1" t="s">
        <v>200</v>
      </c>
      <c r="C4" s="1" t="s">
        <v>201</v>
      </c>
      <c r="D4" s="1" t="s">
        <v>202</v>
      </c>
      <c r="E4" s="1" t="s">
        <v>203</v>
      </c>
      <c r="F4" s="1" t="s">
        <v>204</v>
      </c>
      <c r="G4" s="1" t="s">
        <v>205</v>
      </c>
      <c r="H4" s="1" t="s">
        <v>206</v>
      </c>
      <c r="I4" s="1" t="s">
        <v>207</v>
      </c>
      <c r="J4" s="1" t="s">
        <v>208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209</v>
      </c>
      <c r="B5" s="1" t="s">
        <v>210</v>
      </c>
      <c r="C5" s="1" t="s">
        <v>211</v>
      </c>
      <c r="D5" s="1" t="s">
        <v>212</v>
      </c>
      <c r="E5" s="1" t="s">
        <v>213</v>
      </c>
      <c r="F5" s="1" t="s">
        <v>214</v>
      </c>
      <c r="G5" s="1" t="s">
        <v>215</v>
      </c>
      <c r="H5" s="1" t="s">
        <v>216</v>
      </c>
      <c r="I5" s="1" t="s">
        <v>217</v>
      </c>
      <c r="J5" s="1" t="s">
        <v>218</v>
      </c>
      <c r="K5" s="1" t="s">
        <v>219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220</v>
      </c>
      <c r="B6" s="1" t="s">
        <v>221</v>
      </c>
      <c r="C6" s="1" t="s">
        <v>222</v>
      </c>
      <c r="D6" s="1" t="s">
        <v>223</v>
      </c>
      <c r="E6" s="1" t="s">
        <v>224</v>
      </c>
      <c r="F6" s="1" t="s">
        <v>225</v>
      </c>
      <c r="G6" s="1" t="s">
        <v>215</v>
      </c>
      <c r="H6" s="1" t="s">
        <v>216</v>
      </c>
      <c r="I6" s="1" t="s">
        <v>217</v>
      </c>
      <c r="J6" s="1" t="s">
        <v>218</v>
      </c>
      <c r="K6" s="1" t="s">
        <v>219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227</v>
      </c>
      <c r="B8" s="1">
        <v>100.0</v>
      </c>
      <c r="C8" s="1">
        <v>100.0</v>
      </c>
      <c r="D8" s="1">
        <v>100.0</v>
      </c>
      <c r="E8" s="1">
        <v>100.0</v>
      </c>
      <c r="F8" s="1">
        <v>100.0</v>
      </c>
      <c r="G8" s="1">
        <v>100.0</v>
      </c>
      <c r="H8" s="1">
        <v>100.0</v>
      </c>
      <c r="I8" s="1">
        <v>100.0</v>
      </c>
      <c r="J8" s="1">
        <v>100.0</v>
      </c>
      <c r="K8" s="1">
        <v>100.0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228</v>
      </c>
      <c r="B9" s="1" t="s">
        <v>229</v>
      </c>
      <c r="C9" s="1" t="s">
        <v>230</v>
      </c>
      <c r="D9" s="1" t="s">
        <v>231</v>
      </c>
      <c r="E9" s="1" t="s">
        <v>232</v>
      </c>
      <c r="F9" s="1" t="s">
        <v>233</v>
      </c>
      <c r="G9" s="1" t="s">
        <v>234</v>
      </c>
      <c r="H9" s="1" t="s">
        <v>235</v>
      </c>
      <c r="I9" s="1" t="s">
        <v>236</v>
      </c>
      <c r="J9" s="1" t="s">
        <v>237</v>
      </c>
      <c r="K9" s="1" t="s">
        <v>238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239</v>
      </c>
      <c r="B10" s="1" t="s">
        <v>240</v>
      </c>
      <c r="C10" s="1" t="s">
        <v>241</v>
      </c>
      <c r="D10" s="1" t="s">
        <v>242</v>
      </c>
      <c r="E10" s="1" t="s">
        <v>243</v>
      </c>
      <c r="F10" s="1" t="s">
        <v>244</v>
      </c>
      <c r="G10" s="1" t="s">
        <v>245</v>
      </c>
      <c r="H10" s="1" t="s">
        <v>246</v>
      </c>
      <c r="I10" s="1" t="s">
        <v>247</v>
      </c>
      <c r="J10" s="1" t="s">
        <v>248</v>
      </c>
      <c r="K10" s="1" t="s">
        <v>249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250</v>
      </c>
      <c r="B11" s="1" t="s">
        <v>240</v>
      </c>
      <c r="C11" s="1" t="s">
        <v>241</v>
      </c>
      <c r="D11" s="1" t="s">
        <v>242</v>
      </c>
      <c r="E11" s="1" t="s">
        <v>243</v>
      </c>
      <c r="F11" s="1" t="s">
        <v>244</v>
      </c>
      <c r="G11" s="1" t="s">
        <v>245</v>
      </c>
      <c r="H11" s="1" t="s">
        <v>246</v>
      </c>
      <c r="I11" s="1" t="s">
        <v>247</v>
      </c>
      <c r="J11" s="1" t="s">
        <v>248</v>
      </c>
      <c r="K11" s="1" t="s">
        <v>249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251</v>
      </c>
      <c r="B12" s="1" t="s">
        <v>252</v>
      </c>
      <c r="C12" s="1" t="s">
        <v>253</v>
      </c>
      <c r="D12" s="1" t="s">
        <v>254</v>
      </c>
      <c r="E12" s="1" t="s">
        <v>255</v>
      </c>
      <c r="F12" s="1" t="s">
        <v>256</v>
      </c>
      <c r="G12" s="1" t="s">
        <v>257</v>
      </c>
      <c r="H12" s="1" t="s">
        <v>258</v>
      </c>
      <c r="I12" s="1" t="s">
        <v>259</v>
      </c>
      <c r="J12" s="1" t="s">
        <v>260</v>
      </c>
      <c r="K12" s="1" t="s">
        <v>261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262</v>
      </c>
      <c r="B13" s="1" t="s">
        <v>252</v>
      </c>
      <c r="C13" s="1" t="s">
        <v>253</v>
      </c>
      <c r="D13" s="1" t="s">
        <v>254</v>
      </c>
      <c r="E13" s="1" t="s">
        <v>255</v>
      </c>
      <c r="F13" s="1" t="s">
        <v>256</v>
      </c>
      <c r="G13" s="1" t="s">
        <v>257</v>
      </c>
      <c r="H13" s="1" t="s">
        <v>258</v>
      </c>
      <c r="I13" s="1" t="s">
        <v>259</v>
      </c>
      <c r="J13" s="1" t="s">
        <v>260</v>
      </c>
      <c r="K13" s="1" t="s">
        <v>261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263</v>
      </c>
      <c r="B14" s="1">
        <v>36.0</v>
      </c>
      <c r="C14" s="1" t="s">
        <v>264</v>
      </c>
      <c r="D14" s="1" t="s">
        <v>265</v>
      </c>
      <c r="E14" s="1" t="s">
        <v>266</v>
      </c>
      <c r="F14" s="1" t="s">
        <v>267</v>
      </c>
      <c r="G14" s="1" t="s">
        <v>257</v>
      </c>
      <c r="H14" s="1" t="s">
        <v>258</v>
      </c>
      <c r="I14" s="1" t="s">
        <v>259</v>
      </c>
      <c r="J14" s="1" t="s">
        <v>260</v>
      </c>
      <c r="K14" s="1" t="s">
        <v>261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268</v>
      </c>
      <c r="B15" s="1" t="s">
        <v>269</v>
      </c>
      <c r="C15" s="1" t="s">
        <v>270</v>
      </c>
      <c r="D15" s="1" t="s">
        <v>271</v>
      </c>
      <c r="E15" s="1" t="s">
        <v>272</v>
      </c>
      <c r="F15" s="1" t="s">
        <v>273</v>
      </c>
      <c r="G15" s="1" t="s">
        <v>274</v>
      </c>
      <c r="H15" s="1" t="s">
        <v>275</v>
      </c>
      <c r="I15" s="1" t="s">
        <v>276</v>
      </c>
      <c r="J15" s="1" t="s">
        <v>277</v>
      </c>
      <c r="K15" s="1" t="s">
        <v>278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279</v>
      </c>
      <c r="B16" s="1" t="s">
        <v>280</v>
      </c>
      <c r="C16" s="1" t="s">
        <v>281</v>
      </c>
      <c r="D16" s="1" t="s">
        <v>282</v>
      </c>
      <c r="E16" s="1" t="s">
        <v>283</v>
      </c>
      <c r="F16" s="1" t="s">
        <v>284</v>
      </c>
      <c r="G16" s="1" t="s">
        <v>285</v>
      </c>
      <c r="H16" s="1" t="s">
        <v>286</v>
      </c>
      <c r="I16" s="1" t="s">
        <v>287</v>
      </c>
      <c r="J16" s="1" t="s">
        <v>288</v>
      </c>
      <c r="K16" s="1" t="s">
        <v>289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290</v>
      </c>
      <c r="B17" s="1" t="s">
        <v>291</v>
      </c>
      <c r="C17" s="1" t="s">
        <v>292</v>
      </c>
      <c r="D17" s="1" t="s">
        <v>293</v>
      </c>
      <c r="E17" s="1" t="s">
        <v>294</v>
      </c>
      <c r="F17" s="1" t="s">
        <v>295</v>
      </c>
      <c r="G17" s="1" t="s">
        <v>296</v>
      </c>
      <c r="H17" s="1" t="s">
        <v>297</v>
      </c>
      <c r="I17" s="1" t="s">
        <v>298</v>
      </c>
      <c r="J17" s="1" t="s">
        <v>299</v>
      </c>
      <c r="K17" s="1" t="s">
        <v>300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301</v>
      </c>
      <c r="B19" s="1" t="s">
        <v>302</v>
      </c>
      <c r="C19" s="1" t="s">
        <v>303</v>
      </c>
      <c r="D19" s="1" t="s">
        <v>304</v>
      </c>
      <c r="E19" s="1" t="s">
        <v>302</v>
      </c>
      <c r="F19" s="1" t="s">
        <v>304</v>
      </c>
      <c r="G19" s="1" t="s">
        <v>304</v>
      </c>
      <c r="H19" s="1" t="s">
        <v>304</v>
      </c>
      <c r="I19" s="1" t="s">
        <v>305</v>
      </c>
      <c r="J19" s="1" t="s">
        <v>306</v>
      </c>
      <c r="K19" s="1" t="s">
        <v>305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307</v>
      </c>
      <c r="B20" s="1" t="s">
        <v>308</v>
      </c>
      <c r="C20" s="1" t="s">
        <v>309</v>
      </c>
      <c r="D20" s="1" t="s">
        <v>310</v>
      </c>
      <c r="E20" s="1" t="s">
        <v>311</v>
      </c>
      <c r="F20" s="1" t="s">
        <v>304</v>
      </c>
      <c r="G20" s="1" t="s">
        <v>312</v>
      </c>
      <c r="H20" s="1" t="s">
        <v>313</v>
      </c>
      <c r="I20" s="1" t="s">
        <v>304</v>
      </c>
      <c r="J20" s="1" t="s">
        <v>314</v>
      </c>
      <c r="K20" s="1" t="s">
        <v>315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316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317</v>
      </c>
      <c r="B22" s="1" t="s">
        <v>318</v>
      </c>
      <c r="C22" s="1" t="s">
        <v>308</v>
      </c>
      <c r="D22" s="1" t="s">
        <v>319</v>
      </c>
      <c r="E22" s="1" t="s">
        <v>320</v>
      </c>
      <c r="F22" s="1" t="s">
        <v>321</v>
      </c>
      <c r="G22" s="1" t="s">
        <v>322</v>
      </c>
      <c r="H22" s="1" t="s">
        <v>323</v>
      </c>
      <c r="I22" s="1" t="s">
        <v>324</v>
      </c>
      <c r="J22" s="1" t="s">
        <v>325</v>
      </c>
      <c r="K22" s="1" t="s">
        <v>326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327</v>
      </c>
      <c r="B23" s="1" t="s">
        <v>328</v>
      </c>
      <c r="C23" s="1" t="s">
        <v>329</v>
      </c>
      <c r="D23" s="1" t="s">
        <v>330</v>
      </c>
      <c r="E23" s="1" t="s">
        <v>320</v>
      </c>
      <c r="F23" s="1" t="s">
        <v>331</v>
      </c>
      <c r="G23" s="1" t="s">
        <v>332</v>
      </c>
      <c r="H23" s="1" t="s">
        <v>333</v>
      </c>
      <c r="I23" s="1" t="s">
        <v>334</v>
      </c>
      <c r="J23" s="1" t="s">
        <v>335</v>
      </c>
      <c r="K23" s="1" t="s">
        <v>336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337</v>
      </c>
      <c r="B24" s="1" t="s">
        <v>338</v>
      </c>
      <c r="C24" s="1" t="s">
        <v>339</v>
      </c>
      <c r="D24" s="1" t="s">
        <v>340</v>
      </c>
      <c r="E24" s="1" t="s">
        <v>341</v>
      </c>
      <c r="F24" s="1" t="s">
        <v>125</v>
      </c>
      <c r="G24" s="1" t="s">
        <v>342</v>
      </c>
      <c r="H24" s="1" t="s">
        <v>343</v>
      </c>
      <c r="I24" s="1" t="s">
        <v>344</v>
      </c>
      <c r="J24" s="1" t="s">
        <v>345</v>
      </c>
      <c r="K24" s="1" t="s">
        <v>346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347</v>
      </c>
      <c r="B25" s="1" t="s">
        <v>348</v>
      </c>
      <c r="C25" s="1">
        <v>0.0</v>
      </c>
      <c r="D25" s="1">
        <v>0.0</v>
      </c>
      <c r="E25" s="1">
        <v>0.0</v>
      </c>
      <c r="F25" s="1">
        <v>0.0</v>
      </c>
      <c r="G25" s="1">
        <v>3.0</v>
      </c>
      <c r="H25" s="1">
        <v>1.0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349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350</v>
      </c>
      <c r="B27" s="1" t="s">
        <v>351</v>
      </c>
      <c r="C27" s="1" t="s">
        <v>352</v>
      </c>
      <c r="D27" s="1" t="s">
        <v>353</v>
      </c>
      <c r="E27" s="1" t="s">
        <v>354</v>
      </c>
      <c r="F27" s="1" t="s">
        <v>355</v>
      </c>
      <c r="G27" s="1" t="s">
        <v>356</v>
      </c>
      <c r="H27" s="1" t="s">
        <v>357</v>
      </c>
      <c r="I27" s="1" t="s">
        <v>358</v>
      </c>
      <c r="J27" s="1" t="s">
        <v>359</v>
      </c>
      <c r="K27" s="1">
        <v>151.0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360</v>
      </c>
      <c r="B28" s="1" t="s">
        <v>361</v>
      </c>
      <c r="C28" s="1" t="s">
        <v>362</v>
      </c>
      <c r="D28" s="1" t="s">
        <v>363</v>
      </c>
      <c r="E28" s="1" t="s">
        <v>364</v>
      </c>
      <c r="F28" s="1" t="s">
        <v>365</v>
      </c>
      <c r="G28" s="1" t="s">
        <v>366</v>
      </c>
      <c r="H28" s="1" t="s">
        <v>367</v>
      </c>
      <c r="I28" s="1" t="s">
        <v>368</v>
      </c>
      <c r="J28" s="1" t="s">
        <v>369</v>
      </c>
      <c r="K28" s="1" t="s">
        <v>370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371</v>
      </c>
      <c r="B29" s="1" t="s">
        <v>351</v>
      </c>
      <c r="C29" s="1">
        <v>86.0</v>
      </c>
      <c r="D29" s="1" t="s">
        <v>353</v>
      </c>
      <c r="E29" s="1" t="s">
        <v>354</v>
      </c>
      <c r="F29" s="1" t="s">
        <v>355</v>
      </c>
      <c r="G29" s="1" t="s">
        <v>356</v>
      </c>
      <c r="H29" s="1" t="s">
        <v>357</v>
      </c>
      <c r="I29" s="1" t="s">
        <v>358</v>
      </c>
      <c r="J29" s="1" t="s">
        <v>359</v>
      </c>
      <c r="K29" s="1">
        <v>151.0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372</v>
      </c>
      <c r="B30" s="1" t="s">
        <v>361</v>
      </c>
      <c r="C30" s="1" t="s">
        <v>373</v>
      </c>
      <c r="D30" s="1" t="s">
        <v>363</v>
      </c>
      <c r="E30" s="1" t="s">
        <v>364</v>
      </c>
      <c r="F30" s="1" t="s">
        <v>365</v>
      </c>
      <c r="G30" s="1" t="s">
        <v>366</v>
      </c>
      <c r="H30" s="1" t="s">
        <v>367</v>
      </c>
      <c r="I30" s="1" t="s">
        <v>368</v>
      </c>
      <c r="J30" s="1" t="s">
        <v>369</v>
      </c>
      <c r="K30" s="1" t="s">
        <v>370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374</v>
      </c>
      <c r="B31" s="1" t="s">
        <v>375</v>
      </c>
      <c r="C31" s="1" t="s">
        <v>376</v>
      </c>
      <c r="D31" s="1" t="s">
        <v>377</v>
      </c>
      <c r="E31" s="1" t="s">
        <v>378</v>
      </c>
      <c r="F31" s="1" t="s">
        <v>379</v>
      </c>
      <c r="G31" s="1" t="s">
        <v>380</v>
      </c>
      <c r="H31" s="1" t="s">
        <v>381</v>
      </c>
      <c r="I31" s="1" t="s">
        <v>382</v>
      </c>
      <c r="J31" s="1" t="s">
        <v>383</v>
      </c>
      <c r="K31" s="1" t="s">
        <v>384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385</v>
      </c>
      <c r="B32" s="1" t="s">
        <v>386</v>
      </c>
      <c r="C32" s="1" t="s">
        <v>325</v>
      </c>
      <c r="D32" s="1" t="s">
        <v>295</v>
      </c>
      <c r="E32" s="1" t="s">
        <v>341</v>
      </c>
      <c r="F32" s="1" t="s">
        <v>387</v>
      </c>
      <c r="G32" s="1" t="s">
        <v>388</v>
      </c>
      <c r="H32" s="1" t="s">
        <v>389</v>
      </c>
      <c r="I32" s="1" t="s">
        <v>190</v>
      </c>
      <c r="J32" s="1" t="s">
        <v>390</v>
      </c>
      <c r="K32" s="1" t="s">
        <v>391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392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393</v>
      </c>
      <c r="B34" s="1" t="s">
        <v>394</v>
      </c>
      <c r="C34" s="1" t="s">
        <v>217</v>
      </c>
      <c r="D34" s="1" t="s">
        <v>395</v>
      </c>
      <c r="E34" s="1" t="s">
        <v>396</v>
      </c>
      <c r="F34" s="1" t="s">
        <v>397</v>
      </c>
      <c r="G34" s="1" t="s">
        <v>130</v>
      </c>
      <c r="H34" s="1" t="s">
        <v>398</v>
      </c>
      <c r="I34" s="1" t="s">
        <v>399</v>
      </c>
      <c r="J34" s="1" t="s">
        <v>400</v>
      </c>
      <c r="K34" s="1" t="s">
        <v>401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402</v>
      </c>
      <c r="B35" s="1" t="s">
        <v>394</v>
      </c>
      <c r="C35" s="1" t="s">
        <v>217</v>
      </c>
      <c r="D35" s="1" t="s">
        <v>395</v>
      </c>
      <c r="E35" s="1" t="s">
        <v>396</v>
      </c>
      <c r="F35" s="1" t="s">
        <v>397</v>
      </c>
      <c r="G35" s="1" t="s">
        <v>130</v>
      </c>
      <c r="H35" s="1" t="s">
        <v>398</v>
      </c>
      <c r="I35" s="1" t="s">
        <v>399</v>
      </c>
      <c r="J35" s="1" t="s">
        <v>400</v>
      </c>
      <c r="K35" s="1" t="s">
        <v>401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403</v>
      </c>
      <c r="B36" s="1" t="s">
        <v>404</v>
      </c>
      <c r="C36" s="1" t="s">
        <v>405</v>
      </c>
      <c r="D36" s="1" t="s">
        <v>406</v>
      </c>
      <c r="E36" s="1" t="s">
        <v>407</v>
      </c>
      <c r="F36" s="1" t="s">
        <v>408</v>
      </c>
      <c r="G36" s="1" t="s">
        <v>409</v>
      </c>
      <c r="H36" s="1" t="s">
        <v>410</v>
      </c>
      <c r="I36" s="1" t="s">
        <v>411</v>
      </c>
      <c r="J36" s="1" t="s">
        <v>412</v>
      </c>
      <c r="K36" s="1" t="s">
        <v>413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414</v>
      </c>
      <c r="B37" s="1" t="s">
        <v>404</v>
      </c>
      <c r="C37" s="1" t="s">
        <v>405</v>
      </c>
      <c r="D37" s="1" t="s">
        <v>406</v>
      </c>
      <c r="E37" s="1" t="s">
        <v>407</v>
      </c>
      <c r="F37" s="1" t="s">
        <v>408</v>
      </c>
      <c r="G37" s="1" t="s">
        <v>409</v>
      </c>
      <c r="H37" s="1" t="s">
        <v>410</v>
      </c>
      <c r="I37" s="1" t="s">
        <v>411</v>
      </c>
      <c r="J37" s="1" t="s">
        <v>412</v>
      </c>
      <c r="K37" s="1" t="s">
        <v>413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415</v>
      </c>
      <c r="B38" s="1" t="s">
        <v>416</v>
      </c>
      <c r="C38" s="1" t="s">
        <v>417</v>
      </c>
      <c r="D38" s="1" t="s">
        <v>418</v>
      </c>
      <c r="E38" s="1" t="s">
        <v>419</v>
      </c>
      <c r="F38" s="1" t="s">
        <v>420</v>
      </c>
      <c r="G38" s="1" t="s">
        <v>421</v>
      </c>
      <c r="H38" s="1" t="s">
        <v>422</v>
      </c>
      <c r="I38" s="1" t="s">
        <v>423</v>
      </c>
      <c r="J38" s="1" t="s">
        <v>424</v>
      </c>
      <c r="K38" s="1" t="s">
        <v>425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426</v>
      </c>
      <c r="B39" s="1" t="s">
        <v>416</v>
      </c>
      <c r="C39" s="1" t="s">
        <v>417</v>
      </c>
      <c r="D39" s="1" t="s">
        <v>418</v>
      </c>
      <c r="E39" s="1" t="s">
        <v>419</v>
      </c>
      <c r="F39" s="1" t="s">
        <v>420</v>
      </c>
      <c r="G39" s="1" t="s">
        <v>421</v>
      </c>
      <c r="H39" s="1" t="s">
        <v>422</v>
      </c>
      <c r="I39" s="1" t="s">
        <v>423</v>
      </c>
      <c r="J39" s="1" t="s">
        <v>424</v>
      </c>
      <c r="K39" s="1" t="s">
        <v>425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427</v>
      </c>
      <c r="B40" s="1" t="s">
        <v>428</v>
      </c>
      <c r="C40" s="1" t="s">
        <v>429</v>
      </c>
      <c r="D40" s="1" t="s">
        <v>430</v>
      </c>
      <c r="E40" s="1" t="s">
        <v>431</v>
      </c>
      <c r="F40" s="1" t="s">
        <v>432</v>
      </c>
      <c r="G40" s="1" t="s">
        <v>433</v>
      </c>
      <c r="H40" s="1" t="s">
        <v>434</v>
      </c>
      <c r="I40" s="1" t="s">
        <v>435</v>
      </c>
      <c r="J40" s="1" t="s">
        <v>436</v>
      </c>
      <c r="K40" s="1" t="s">
        <v>437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438</v>
      </c>
      <c r="B41" s="1" t="s">
        <v>439</v>
      </c>
      <c r="C41" s="1" t="s">
        <v>440</v>
      </c>
      <c r="D41" s="1">
        <v>-94.0</v>
      </c>
      <c r="E41" s="1">
        <v>-400.0</v>
      </c>
      <c r="F41" s="1" t="s">
        <v>441</v>
      </c>
      <c r="G41" s="1" t="s">
        <v>442</v>
      </c>
      <c r="H41" s="1" t="s">
        <v>443</v>
      </c>
      <c r="I41" s="1" t="s">
        <v>444</v>
      </c>
      <c r="J41" s="1" t="s">
        <v>445</v>
      </c>
      <c r="K41" s="1" t="s">
        <v>446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447</v>
      </c>
      <c r="B42" s="1" t="s">
        <v>448</v>
      </c>
      <c r="C42" s="1" t="s">
        <v>449</v>
      </c>
      <c r="D42" s="1" t="s">
        <v>450</v>
      </c>
      <c r="E42" s="1" t="s">
        <v>451</v>
      </c>
      <c r="F42" s="1" t="s">
        <v>452</v>
      </c>
      <c r="G42" s="1">
        <v>0.0</v>
      </c>
      <c r="H42" s="1" t="s">
        <v>453</v>
      </c>
      <c r="I42" s="1" t="s">
        <v>454</v>
      </c>
      <c r="J42" s="1" t="s">
        <v>455</v>
      </c>
      <c r="K42" s="1" t="s">
        <v>456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457</v>
      </c>
      <c r="B43" s="1" t="s">
        <v>458</v>
      </c>
      <c r="C43" s="1" t="s">
        <v>459</v>
      </c>
      <c r="D43" s="1" t="s">
        <v>460</v>
      </c>
      <c r="E43" s="1" t="s">
        <v>461</v>
      </c>
      <c r="F43" s="1" t="s">
        <v>462</v>
      </c>
      <c r="G43" s="1" t="s">
        <v>463</v>
      </c>
      <c r="H43" s="1" t="s">
        <v>464</v>
      </c>
      <c r="I43" s="1" t="s">
        <v>465</v>
      </c>
      <c r="J43" s="1" t="s">
        <v>466</v>
      </c>
      <c r="K43" s="1" t="s">
        <v>467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468</v>
      </c>
      <c r="B44" s="1" t="s">
        <v>469</v>
      </c>
      <c r="C44" s="1" t="s">
        <v>470</v>
      </c>
      <c r="D44" s="1" t="s">
        <v>471</v>
      </c>
      <c r="E44" s="1" t="s">
        <v>472</v>
      </c>
      <c r="F44" s="1" t="s">
        <v>400</v>
      </c>
      <c r="G44" s="1" t="s">
        <v>473</v>
      </c>
      <c r="H44" s="1" t="s">
        <v>474</v>
      </c>
      <c r="I44" s="1" t="s">
        <v>475</v>
      </c>
      <c r="J44" s="1" t="s">
        <v>476</v>
      </c>
      <c r="K44" s="1" t="s">
        <v>477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478</v>
      </c>
      <c r="B45" s="1" t="s">
        <v>469</v>
      </c>
      <c r="C45" s="1" t="s">
        <v>470</v>
      </c>
      <c r="D45" s="1" t="s">
        <v>471</v>
      </c>
      <c r="E45" s="1" t="s">
        <v>472</v>
      </c>
      <c r="F45" s="1" t="s">
        <v>400</v>
      </c>
      <c r="G45" s="1" t="s">
        <v>473</v>
      </c>
      <c r="H45" s="1" t="s">
        <v>474</v>
      </c>
      <c r="I45" s="1" t="s">
        <v>475</v>
      </c>
      <c r="J45" s="1" t="s">
        <v>476</v>
      </c>
      <c r="K45" s="1" t="s">
        <v>477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479</v>
      </c>
      <c r="B46" s="1" t="s">
        <v>480</v>
      </c>
      <c r="C46" s="1" t="s">
        <v>481</v>
      </c>
      <c r="D46" s="1" t="s">
        <v>482</v>
      </c>
      <c r="E46" s="1" t="s">
        <v>483</v>
      </c>
      <c r="F46" s="1" t="s">
        <v>484</v>
      </c>
      <c r="G46" s="1" t="s">
        <v>485</v>
      </c>
      <c r="H46" s="1" t="s">
        <v>486</v>
      </c>
      <c r="I46" s="1" t="s">
        <v>487</v>
      </c>
      <c r="J46" s="1" t="s">
        <v>488</v>
      </c>
      <c r="K46" s="1" t="s">
        <v>489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490</v>
      </c>
      <c r="B47" s="1" t="s">
        <v>491</v>
      </c>
      <c r="C47" s="1" t="s">
        <v>492</v>
      </c>
      <c r="D47" s="1" t="s">
        <v>493</v>
      </c>
      <c r="E47" s="1" t="s">
        <v>494</v>
      </c>
      <c r="F47" s="1" t="s">
        <v>495</v>
      </c>
      <c r="G47" s="1">
        <v>0.0</v>
      </c>
      <c r="H47" s="1" t="s">
        <v>496</v>
      </c>
      <c r="I47" s="1" t="s">
        <v>497</v>
      </c>
      <c r="J47" s="1" t="s">
        <v>498</v>
      </c>
      <c r="K47" s="1" t="s">
        <v>499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500</v>
      </c>
      <c r="B48" s="1" t="s">
        <v>501</v>
      </c>
      <c r="C48" s="1" t="s">
        <v>502</v>
      </c>
      <c r="D48" s="1" t="s">
        <v>503</v>
      </c>
      <c r="E48" s="1" t="s">
        <v>504</v>
      </c>
      <c r="F48" s="1" t="s">
        <v>505</v>
      </c>
      <c r="G48" s="1">
        <v>0.0</v>
      </c>
      <c r="H48" s="1" t="s">
        <v>506</v>
      </c>
      <c r="I48" s="1" t="s">
        <v>507</v>
      </c>
      <c r="J48" s="1" t="s">
        <v>508</v>
      </c>
      <c r="K48" s="1" t="s">
        <v>509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510</v>
      </c>
      <c r="B49" s="1" t="s">
        <v>511</v>
      </c>
      <c r="C49" s="1">
        <v>-22.0</v>
      </c>
      <c r="D49" s="1" t="s">
        <v>512</v>
      </c>
      <c r="E49" s="1" t="s">
        <v>513</v>
      </c>
      <c r="F49" s="1" t="s">
        <v>514</v>
      </c>
      <c r="G49" s="1">
        <v>-30.0</v>
      </c>
      <c r="H49" s="1" t="s">
        <v>515</v>
      </c>
      <c r="I49" s="1" t="s">
        <v>516</v>
      </c>
      <c r="J49" s="1" t="s">
        <v>517</v>
      </c>
      <c r="K49" s="1" t="s">
        <v>518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519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520</v>
      </c>
      <c r="B51" s="1" t="s">
        <v>521</v>
      </c>
      <c r="C51" s="1" t="s">
        <v>522</v>
      </c>
      <c r="D51" s="1" t="s">
        <v>523</v>
      </c>
      <c r="E51" s="1" t="s">
        <v>524</v>
      </c>
      <c r="F51" s="1" t="s">
        <v>525</v>
      </c>
      <c r="G51" s="1" t="s">
        <v>526</v>
      </c>
      <c r="H51" s="1" t="s">
        <v>527</v>
      </c>
      <c r="I51" s="1" t="s">
        <v>528</v>
      </c>
      <c r="J51" s="1" t="s">
        <v>529</v>
      </c>
      <c r="K51" s="1" t="s">
        <v>530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531</v>
      </c>
      <c r="B52" s="1" t="s">
        <v>521</v>
      </c>
      <c r="C52" s="1" t="s">
        <v>522</v>
      </c>
      <c r="D52" s="1" t="s">
        <v>523</v>
      </c>
      <c r="E52" s="1" t="s">
        <v>524</v>
      </c>
      <c r="F52" s="1" t="s">
        <v>525</v>
      </c>
      <c r="G52" s="1" t="s">
        <v>526</v>
      </c>
      <c r="H52" s="1" t="s">
        <v>527</v>
      </c>
      <c r="I52" s="1" t="s">
        <v>528</v>
      </c>
      <c r="J52" s="1" t="s">
        <v>529</v>
      </c>
      <c r="K52" s="1" t="s">
        <v>530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532</v>
      </c>
      <c r="B53" s="1" t="s">
        <v>533</v>
      </c>
      <c r="C53" s="1" t="s">
        <v>534</v>
      </c>
      <c r="D53" s="1" t="s">
        <v>535</v>
      </c>
      <c r="E53" s="1" t="s">
        <v>536</v>
      </c>
      <c r="F53" s="1" t="s">
        <v>537</v>
      </c>
      <c r="G53" s="1" t="s">
        <v>538</v>
      </c>
      <c r="H53" s="1" t="s">
        <v>539</v>
      </c>
      <c r="I53" s="1" t="s">
        <v>540</v>
      </c>
      <c r="J53" s="1" t="s">
        <v>541</v>
      </c>
      <c r="K53" s="1" t="s">
        <v>542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543</v>
      </c>
      <c r="B54" s="1" t="s">
        <v>533</v>
      </c>
      <c r="C54" s="1" t="s">
        <v>534</v>
      </c>
      <c r="D54" s="1" t="s">
        <v>535</v>
      </c>
      <c r="E54" s="1" t="s">
        <v>536</v>
      </c>
      <c r="F54" s="1" t="s">
        <v>537</v>
      </c>
      <c r="G54" s="1" t="s">
        <v>538</v>
      </c>
      <c r="H54" s="1" t="s">
        <v>539</v>
      </c>
      <c r="I54" s="1" t="s">
        <v>540</v>
      </c>
      <c r="J54" s="1" t="s">
        <v>541</v>
      </c>
      <c r="K54" s="1" t="s">
        <v>542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544</v>
      </c>
      <c r="B55" s="1" t="s">
        <v>545</v>
      </c>
      <c r="C55" s="1" t="s">
        <v>204</v>
      </c>
      <c r="D55" s="1" t="s">
        <v>546</v>
      </c>
      <c r="E55" s="1" t="s">
        <v>547</v>
      </c>
      <c r="F55" s="1" t="s">
        <v>548</v>
      </c>
      <c r="G55" s="1" t="s">
        <v>549</v>
      </c>
      <c r="H55" s="1" t="s">
        <v>550</v>
      </c>
      <c r="I55" s="1" t="s">
        <v>551</v>
      </c>
      <c r="J55" s="1" t="s">
        <v>552</v>
      </c>
      <c r="K55" s="1" t="s">
        <v>553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554</v>
      </c>
      <c r="B56" s="1" t="s">
        <v>545</v>
      </c>
      <c r="C56" s="1" t="s">
        <v>204</v>
      </c>
      <c r="D56" s="1" t="s">
        <v>546</v>
      </c>
      <c r="E56" s="1" t="s">
        <v>547</v>
      </c>
      <c r="F56" s="1" t="s">
        <v>548</v>
      </c>
      <c r="G56" s="1" t="s">
        <v>549</v>
      </c>
      <c r="H56" s="1" t="s">
        <v>550</v>
      </c>
      <c r="I56" s="1" t="s">
        <v>551</v>
      </c>
      <c r="J56" s="1" t="s">
        <v>552</v>
      </c>
      <c r="K56" s="1" t="s">
        <v>553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555</v>
      </c>
      <c r="B57" s="1" t="s">
        <v>556</v>
      </c>
      <c r="C57" s="1" t="s">
        <v>557</v>
      </c>
      <c r="D57" s="1" t="s">
        <v>558</v>
      </c>
      <c r="E57" s="1" t="s">
        <v>559</v>
      </c>
      <c r="F57" s="1" t="s">
        <v>560</v>
      </c>
      <c r="G57" s="1" t="s">
        <v>561</v>
      </c>
      <c r="H57" s="1" t="s">
        <v>562</v>
      </c>
      <c r="I57" s="1" t="s">
        <v>563</v>
      </c>
      <c r="J57" s="1" t="s">
        <v>564</v>
      </c>
      <c r="K57" s="1" t="s">
        <v>565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566</v>
      </c>
      <c r="B58" s="1" t="s">
        <v>567</v>
      </c>
      <c r="C58" s="1" t="s">
        <v>254</v>
      </c>
      <c r="D58" s="1" t="s">
        <v>568</v>
      </c>
      <c r="E58" s="1" t="s">
        <v>569</v>
      </c>
      <c r="F58" s="1" t="s">
        <v>570</v>
      </c>
      <c r="G58" s="1" t="s">
        <v>571</v>
      </c>
      <c r="H58" s="1" t="s">
        <v>572</v>
      </c>
      <c r="I58" s="1" t="s">
        <v>573</v>
      </c>
      <c r="J58" s="1" t="s">
        <v>574</v>
      </c>
      <c r="K58" s="1" t="s">
        <v>575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576</v>
      </c>
      <c r="B59" s="1" t="s">
        <v>577</v>
      </c>
      <c r="C59" s="1" t="s">
        <v>578</v>
      </c>
      <c r="D59" s="1" t="s">
        <v>579</v>
      </c>
      <c r="E59" s="1" t="s">
        <v>580</v>
      </c>
      <c r="F59" s="1" t="s">
        <v>581</v>
      </c>
      <c r="G59" s="1" t="s">
        <v>582</v>
      </c>
      <c r="H59" s="1" t="s">
        <v>583</v>
      </c>
      <c r="I59" s="1" t="s">
        <v>584</v>
      </c>
      <c r="J59" s="1" t="s">
        <v>585</v>
      </c>
      <c r="K59" s="1" t="s">
        <v>586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587</v>
      </c>
      <c r="B60" s="1" t="s">
        <v>588</v>
      </c>
      <c r="C60" s="1" t="s">
        <v>178</v>
      </c>
      <c r="D60" s="1" t="s">
        <v>589</v>
      </c>
      <c r="E60" s="1" t="s">
        <v>590</v>
      </c>
      <c r="F60" s="1" t="s">
        <v>591</v>
      </c>
      <c r="G60" s="1" t="s">
        <v>592</v>
      </c>
      <c r="H60" s="1">
        <v>45.0</v>
      </c>
      <c r="I60" s="1" t="s">
        <v>593</v>
      </c>
      <c r="J60" s="1" t="s">
        <v>594</v>
      </c>
      <c r="K60" s="1" t="s">
        <v>595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596</v>
      </c>
      <c r="B61" s="1" t="s">
        <v>597</v>
      </c>
      <c r="C61" s="1" t="s">
        <v>598</v>
      </c>
      <c r="D61" s="1" t="s">
        <v>599</v>
      </c>
      <c r="E61" s="1" t="s">
        <v>600</v>
      </c>
      <c r="F61" s="1" t="s">
        <v>601</v>
      </c>
      <c r="G61" s="1" t="s">
        <v>602</v>
      </c>
      <c r="H61" s="1" t="s">
        <v>603</v>
      </c>
      <c r="I61" s="1" t="s">
        <v>604</v>
      </c>
      <c r="J61" s="1" t="s">
        <v>193</v>
      </c>
      <c r="K61" s="1" t="s">
        <v>605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606</v>
      </c>
      <c r="B62" s="1" t="s">
        <v>597</v>
      </c>
      <c r="C62" s="1" t="s">
        <v>598</v>
      </c>
      <c r="D62" s="1" t="s">
        <v>599</v>
      </c>
      <c r="E62" s="1" t="s">
        <v>600</v>
      </c>
      <c r="F62" s="1" t="s">
        <v>601</v>
      </c>
      <c r="G62" s="1" t="s">
        <v>602</v>
      </c>
      <c r="H62" s="1" t="s">
        <v>603</v>
      </c>
      <c r="I62" s="1" t="s">
        <v>604</v>
      </c>
      <c r="J62" s="1" t="s">
        <v>193</v>
      </c>
      <c r="K62" s="1" t="s">
        <v>605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607</v>
      </c>
      <c r="B63" s="1" t="s">
        <v>608</v>
      </c>
      <c r="C63" s="1" t="s">
        <v>609</v>
      </c>
      <c r="D63" s="1" t="s">
        <v>610</v>
      </c>
      <c r="E63" s="1" t="s">
        <v>611</v>
      </c>
      <c r="F63" s="1" t="s">
        <v>612</v>
      </c>
      <c r="G63" s="1" t="s">
        <v>613</v>
      </c>
      <c r="H63" s="1" t="s">
        <v>614</v>
      </c>
      <c r="I63" s="1" t="s">
        <v>615</v>
      </c>
      <c r="J63" s="1" t="s">
        <v>616</v>
      </c>
      <c r="K63" s="1" t="s">
        <v>617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618</v>
      </c>
      <c r="B64" s="1" t="s">
        <v>619</v>
      </c>
      <c r="C64" s="1" t="s">
        <v>620</v>
      </c>
      <c r="D64" s="1" t="s">
        <v>621</v>
      </c>
      <c r="E64" s="1" t="s">
        <v>622</v>
      </c>
      <c r="F64" s="1" t="s">
        <v>623</v>
      </c>
      <c r="G64" s="1" t="s">
        <v>624</v>
      </c>
      <c r="H64" s="1" t="s">
        <v>625</v>
      </c>
      <c r="I64" s="1" t="s">
        <v>626</v>
      </c>
      <c r="J64" s="1" t="s">
        <v>462</v>
      </c>
      <c r="K64" s="1" t="s">
        <v>627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628</v>
      </c>
      <c r="B65" s="1" t="s">
        <v>629</v>
      </c>
      <c r="C65" s="1" t="s">
        <v>630</v>
      </c>
      <c r="D65" s="1" t="s">
        <v>631</v>
      </c>
      <c r="E65" s="1" t="s">
        <v>632</v>
      </c>
      <c r="F65" s="1" t="s">
        <v>633</v>
      </c>
      <c r="G65" s="1" t="s">
        <v>634</v>
      </c>
      <c r="H65" s="1" t="s">
        <v>635</v>
      </c>
      <c r="I65" s="1" t="s">
        <v>636</v>
      </c>
      <c r="J65" s="1" t="s">
        <v>637</v>
      </c>
      <c r="K65" s="1" t="s">
        <v>638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639</v>
      </c>
      <c r="B66" s="1" t="s">
        <v>640</v>
      </c>
      <c r="C66" s="1" t="s">
        <v>641</v>
      </c>
      <c r="D66" s="1" t="s">
        <v>642</v>
      </c>
      <c r="E66" s="1" t="s">
        <v>643</v>
      </c>
      <c r="F66" s="1" t="s">
        <v>644</v>
      </c>
      <c r="G66" s="1" t="s">
        <v>645</v>
      </c>
      <c r="H66" s="1" t="s">
        <v>646</v>
      </c>
      <c r="I66" s="1" t="s">
        <v>647</v>
      </c>
      <c r="J66" s="1" t="s">
        <v>648</v>
      </c>
      <c r="K66" s="1" t="s">
        <v>649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650</v>
      </c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651</v>
      </c>
      <c r="B68" s="1" t="s">
        <v>652</v>
      </c>
      <c r="C68" s="1" t="s">
        <v>653</v>
      </c>
      <c r="D68" s="1" t="s">
        <v>654</v>
      </c>
      <c r="E68" s="1" t="s">
        <v>655</v>
      </c>
      <c r="F68" s="1" t="s">
        <v>656</v>
      </c>
      <c r="G68" s="1" t="s">
        <v>657</v>
      </c>
      <c r="H68" s="1" t="s">
        <v>658</v>
      </c>
      <c r="I68" s="1" t="s">
        <v>659</v>
      </c>
      <c r="J68" s="1" t="s">
        <v>660</v>
      </c>
      <c r="K68" s="1" t="s">
        <v>661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662</v>
      </c>
      <c r="B69" s="1" t="s">
        <v>652</v>
      </c>
      <c r="C69" s="1" t="s">
        <v>653</v>
      </c>
      <c r="D69" s="1" t="s">
        <v>654</v>
      </c>
      <c r="E69" s="1" t="s">
        <v>655</v>
      </c>
      <c r="F69" s="1" t="s">
        <v>656</v>
      </c>
      <c r="G69" s="1" t="s">
        <v>657</v>
      </c>
      <c r="H69" s="1" t="s">
        <v>658</v>
      </c>
      <c r="I69" s="1" t="s">
        <v>659</v>
      </c>
      <c r="J69" s="1" t="s">
        <v>660</v>
      </c>
      <c r="K69" s="1" t="s">
        <v>661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663</v>
      </c>
      <c r="B70" s="1" t="s">
        <v>664</v>
      </c>
      <c r="C70" s="1" t="s">
        <v>521</v>
      </c>
      <c r="D70" s="1" t="s">
        <v>665</v>
      </c>
      <c r="E70" s="1" t="s">
        <v>666</v>
      </c>
      <c r="F70" s="1" t="s">
        <v>667</v>
      </c>
      <c r="G70" s="1" t="s">
        <v>668</v>
      </c>
      <c r="H70" s="1" t="s">
        <v>669</v>
      </c>
      <c r="I70" s="1" t="s">
        <v>670</v>
      </c>
      <c r="J70" s="1" t="s">
        <v>671</v>
      </c>
      <c r="K70" s="1" t="s">
        <v>672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673</v>
      </c>
      <c r="B71" s="1" t="s">
        <v>664</v>
      </c>
      <c r="C71" s="1" t="s">
        <v>521</v>
      </c>
      <c r="D71" s="1" t="s">
        <v>665</v>
      </c>
      <c r="E71" s="1" t="s">
        <v>666</v>
      </c>
      <c r="F71" s="1" t="s">
        <v>667</v>
      </c>
      <c r="G71" s="1" t="s">
        <v>668</v>
      </c>
      <c r="H71" s="1" t="s">
        <v>669</v>
      </c>
      <c r="I71" s="1" t="s">
        <v>670</v>
      </c>
      <c r="J71" s="1" t="s">
        <v>671</v>
      </c>
      <c r="K71" s="1" t="s">
        <v>672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674</v>
      </c>
      <c r="B72" s="1" t="s">
        <v>675</v>
      </c>
      <c r="C72" s="1" t="s">
        <v>676</v>
      </c>
      <c r="D72" s="1" t="s">
        <v>677</v>
      </c>
      <c r="E72" s="1" t="s">
        <v>678</v>
      </c>
      <c r="F72" s="1" t="s">
        <v>679</v>
      </c>
      <c r="G72" s="1" t="s">
        <v>680</v>
      </c>
      <c r="H72" s="1" t="s">
        <v>681</v>
      </c>
      <c r="I72" s="1" t="s">
        <v>682</v>
      </c>
      <c r="J72" s="1" t="s">
        <v>683</v>
      </c>
      <c r="K72" s="1" t="s">
        <v>684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685</v>
      </c>
      <c r="B73" s="1" t="s">
        <v>675</v>
      </c>
      <c r="C73" s="1" t="s">
        <v>676</v>
      </c>
      <c r="D73" s="1" t="s">
        <v>677</v>
      </c>
      <c r="E73" s="1" t="s">
        <v>678</v>
      </c>
      <c r="F73" s="1" t="s">
        <v>679</v>
      </c>
      <c r="G73" s="1" t="s">
        <v>680</v>
      </c>
      <c r="H73" s="1" t="s">
        <v>681</v>
      </c>
      <c r="I73" s="1" t="s">
        <v>682</v>
      </c>
      <c r="J73" s="1" t="s">
        <v>683</v>
      </c>
      <c r="K73" s="1" t="s">
        <v>684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686</v>
      </c>
      <c r="B74" s="1" t="s">
        <v>687</v>
      </c>
      <c r="C74" s="1" t="s">
        <v>688</v>
      </c>
      <c r="D74" s="1" t="s">
        <v>530</v>
      </c>
      <c r="E74" s="1" t="s">
        <v>689</v>
      </c>
      <c r="F74" s="1" t="s">
        <v>690</v>
      </c>
      <c r="G74" s="1" t="s">
        <v>691</v>
      </c>
      <c r="H74" s="1" t="s">
        <v>692</v>
      </c>
      <c r="I74" s="1" t="s">
        <v>693</v>
      </c>
      <c r="J74" s="1" t="s">
        <v>694</v>
      </c>
      <c r="K74" s="1" t="s">
        <v>695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696</v>
      </c>
      <c r="B75" s="1" t="s">
        <v>697</v>
      </c>
      <c r="C75" s="1" t="s">
        <v>698</v>
      </c>
      <c r="D75" s="1" t="s">
        <v>699</v>
      </c>
      <c r="E75" s="1" t="s">
        <v>700</v>
      </c>
      <c r="F75" s="1" t="s">
        <v>701</v>
      </c>
      <c r="G75" s="1" t="s">
        <v>702</v>
      </c>
      <c r="H75" s="1" t="s">
        <v>703</v>
      </c>
      <c r="I75" s="1" t="s">
        <v>704</v>
      </c>
      <c r="J75" s="1" t="s">
        <v>705</v>
      </c>
      <c r="K75" s="1" t="s">
        <v>706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707</v>
      </c>
      <c r="B76" s="1" t="s">
        <v>708</v>
      </c>
      <c r="C76" s="1" t="s">
        <v>709</v>
      </c>
      <c r="D76" s="1" t="s">
        <v>710</v>
      </c>
      <c r="E76" s="1" t="s">
        <v>711</v>
      </c>
      <c r="F76" s="1" t="s">
        <v>712</v>
      </c>
      <c r="G76" s="1" t="s">
        <v>713</v>
      </c>
      <c r="H76" s="1" t="s">
        <v>714</v>
      </c>
      <c r="I76" s="1" t="s">
        <v>715</v>
      </c>
      <c r="J76" s="1" t="s">
        <v>716</v>
      </c>
      <c r="K76" s="1" t="s">
        <v>717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718</v>
      </c>
      <c r="B77" s="1" t="s">
        <v>719</v>
      </c>
      <c r="C77" s="1" t="s">
        <v>720</v>
      </c>
      <c r="D77" s="1">
        <v>-6.0</v>
      </c>
      <c r="E77" s="1" t="s">
        <v>721</v>
      </c>
      <c r="F77" s="1" t="s">
        <v>722</v>
      </c>
      <c r="G77" s="1" t="s">
        <v>723</v>
      </c>
      <c r="H77" s="1" t="s">
        <v>724</v>
      </c>
      <c r="I77" s="1" t="s">
        <v>725</v>
      </c>
      <c r="J77" s="1" t="s">
        <v>726</v>
      </c>
      <c r="K77" s="1" t="s">
        <v>727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728</v>
      </c>
      <c r="B78" s="1" t="s">
        <v>729</v>
      </c>
      <c r="C78" s="1" t="s">
        <v>730</v>
      </c>
      <c r="D78" s="1" t="s">
        <v>731</v>
      </c>
      <c r="E78" s="1" t="s">
        <v>732</v>
      </c>
      <c r="F78" s="1" t="s">
        <v>733</v>
      </c>
      <c r="G78" s="1" t="s">
        <v>734</v>
      </c>
      <c r="H78" s="1" t="s">
        <v>735</v>
      </c>
      <c r="I78" s="1" t="s">
        <v>736</v>
      </c>
      <c r="J78" s="1" t="s">
        <v>737</v>
      </c>
      <c r="K78" s="1" t="s">
        <v>738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739</v>
      </c>
      <c r="B79" s="1" t="s">
        <v>729</v>
      </c>
      <c r="C79" s="1" t="s">
        <v>730</v>
      </c>
      <c r="D79" s="1" t="s">
        <v>731</v>
      </c>
      <c r="E79" s="1" t="s">
        <v>732</v>
      </c>
      <c r="F79" s="1" t="s">
        <v>733</v>
      </c>
      <c r="G79" s="1" t="s">
        <v>734</v>
      </c>
      <c r="H79" s="1" t="s">
        <v>735</v>
      </c>
      <c r="I79" s="1" t="s">
        <v>736</v>
      </c>
      <c r="J79" s="1" t="s">
        <v>737</v>
      </c>
      <c r="K79" s="1" t="s">
        <v>738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740</v>
      </c>
      <c r="B80" s="1" t="s">
        <v>741</v>
      </c>
      <c r="C80" s="1" t="s">
        <v>742</v>
      </c>
      <c r="D80" s="1" t="s">
        <v>743</v>
      </c>
      <c r="E80" s="1" t="s">
        <v>744</v>
      </c>
      <c r="F80" s="1" t="s">
        <v>745</v>
      </c>
      <c r="G80" s="1" t="s">
        <v>746</v>
      </c>
      <c r="H80" s="1" t="s">
        <v>747</v>
      </c>
      <c r="I80" s="1" t="s">
        <v>748</v>
      </c>
      <c r="J80" s="1" t="s">
        <v>749</v>
      </c>
      <c r="K80" s="1" t="s">
        <v>338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750</v>
      </c>
      <c r="B81" s="1" t="s">
        <v>751</v>
      </c>
      <c r="C81" s="1" t="s">
        <v>752</v>
      </c>
      <c r="D81" s="1" t="s">
        <v>753</v>
      </c>
      <c r="E81" s="1" t="s">
        <v>754</v>
      </c>
      <c r="F81" s="1" t="s">
        <v>755</v>
      </c>
      <c r="G81" s="1" t="s">
        <v>756</v>
      </c>
      <c r="H81" s="1" t="s">
        <v>757</v>
      </c>
      <c r="I81" s="1" t="s">
        <v>758</v>
      </c>
      <c r="J81" s="1" t="s">
        <v>759</v>
      </c>
      <c r="K81" s="1" t="s">
        <v>760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761</v>
      </c>
      <c r="B82" s="1" t="s">
        <v>762</v>
      </c>
      <c r="C82" s="1" t="s">
        <v>605</v>
      </c>
      <c r="D82" s="1" t="s">
        <v>197</v>
      </c>
      <c r="E82" s="1" t="s">
        <v>763</v>
      </c>
      <c r="F82" s="1" t="s">
        <v>764</v>
      </c>
      <c r="G82" s="1" t="s">
        <v>765</v>
      </c>
      <c r="H82" s="1" t="s">
        <v>766</v>
      </c>
      <c r="I82" s="1" t="s">
        <v>767</v>
      </c>
      <c r="J82" s="1" t="s">
        <v>768</v>
      </c>
      <c r="K82" s="1" t="s">
        <v>769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770</v>
      </c>
      <c r="B83" s="1" t="s">
        <v>771</v>
      </c>
      <c r="C83" s="1" t="s">
        <v>772</v>
      </c>
      <c r="D83" s="1" t="s">
        <v>773</v>
      </c>
      <c r="E83" s="1" t="s">
        <v>774</v>
      </c>
      <c r="F83" s="1" t="s">
        <v>775</v>
      </c>
      <c r="G83" s="1" t="s">
        <v>776</v>
      </c>
      <c r="H83" s="1" t="s">
        <v>777</v>
      </c>
      <c r="I83" s="1" t="s">
        <v>778</v>
      </c>
      <c r="J83" s="1" t="s">
        <v>779</v>
      </c>
      <c r="K83" s="1" t="s">
        <v>780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781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782</v>
      </c>
      <c r="B85" s="1" t="s">
        <v>783</v>
      </c>
      <c r="C85" s="1" t="s">
        <v>784</v>
      </c>
      <c r="D85" s="1" t="s">
        <v>785</v>
      </c>
      <c r="E85" s="1" t="s">
        <v>786</v>
      </c>
      <c r="F85" s="1" t="s">
        <v>787</v>
      </c>
      <c r="G85" s="1" t="s">
        <v>454</v>
      </c>
      <c r="H85" s="1" t="s">
        <v>788</v>
      </c>
      <c r="I85" s="1" t="s">
        <v>789</v>
      </c>
      <c r="J85" s="1" t="s">
        <v>790</v>
      </c>
      <c r="K85" s="1" t="s">
        <v>791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792</v>
      </c>
      <c r="B86" s="1" t="s">
        <v>783</v>
      </c>
      <c r="C86" s="1" t="s">
        <v>784</v>
      </c>
      <c r="D86" s="1" t="s">
        <v>785</v>
      </c>
      <c r="E86" s="1" t="s">
        <v>786</v>
      </c>
      <c r="F86" s="1" t="s">
        <v>787</v>
      </c>
      <c r="G86" s="1" t="s">
        <v>454</v>
      </c>
      <c r="H86" s="1" t="s">
        <v>788</v>
      </c>
      <c r="I86" s="1" t="s">
        <v>789</v>
      </c>
      <c r="J86" s="1" t="s">
        <v>790</v>
      </c>
      <c r="K86" s="1" t="s">
        <v>791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793</v>
      </c>
      <c r="B87" s="1" t="s">
        <v>161</v>
      </c>
      <c r="C87" s="1" t="s">
        <v>794</v>
      </c>
      <c r="D87" s="1" t="s">
        <v>795</v>
      </c>
      <c r="E87" s="1" t="s">
        <v>796</v>
      </c>
      <c r="F87" s="1" t="s">
        <v>797</v>
      </c>
      <c r="G87" s="1" t="s">
        <v>798</v>
      </c>
      <c r="H87" s="1" t="s">
        <v>799</v>
      </c>
      <c r="I87" s="1" t="s">
        <v>800</v>
      </c>
      <c r="J87" s="1" t="s">
        <v>801</v>
      </c>
      <c r="K87" s="1" t="s">
        <v>802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803</v>
      </c>
      <c r="B88" s="1" t="s">
        <v>161</v>
      </c>
      <c r="C88" s="1" t="s">
        <v>794</v>
      </c>
      <c r="D88" s="1" t="s">
        <v>795</v>
      </c>
      <c r="E88" s="1" t="s">
        <v>796</v>
      </c>
      <c r="F88" s="1" t="s">
        <v>797</v>
      </c>
      <c r="G88" s="1" t="s">
        <v>798</v>
      </c>
      <c r="H88" s="1" t="s">
        <v>799</v>
      </c>
      <c r="I88" s="1" t="s">
        <v>800</v>
      </c>
      <c r="J88" s="1" t="s">
        <v>801</v>
      </c>
      <c r="K88" s="1" t="s">
        <v>802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804</v>
      </c>
      <c r="B89" s="1" t="s">
        <v>805</v>
      </c>
      <c r="C89" s="1" t="s">
        <v>704</v>
      </c>
      <c r="D89" s="1" t="s">
        <v>806</v>
      </c>
      <c r="E89" s="1" t="s">
        <v>807</v>
      </c>
      <c r="F89" s="1" t="s">
        <v>808</v>
      </c>
      <c r="G89" s="1" t="s">
        <v>809</v>
      </c>
      <c r="H89" s="1" t="s">
        <v>810</v>
      </c>
      <c r="I89" s="1" t="s">
        <v>811</v>
      </c>
      <c r="J89" s="1" t="s">
        <v>812</v>
      </c>
      <c r="K89" s="1" t="s">
        <v>813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814</v>
      </c>
      <c r="B90" s="1" t="s">
        <v>805</v>
      </c>
      <c r="C90" s="1" t="s">
        <v>704</v>
      </c>
      <c r="D90" s="1" t="s">
        <v>806</v>
      </c>
      <c r="E90" s="1" t="s">
        <v>807</v>
      </c>
      <c r="F90" s="1" t="s">
        <v>808</v>
      </c>
      <c r="G90" s="1" t="s">
        <v>809</v>
      </c>
      <c r="H90" s="1" t="s">
        <v>810</v>
      </c>
      <c r="I90" s="1" t="s">
        <v>811</v>
      </c>
      <c r="J90" s="1" t="s">
        <v>812</v>
      </c>
      <c r="K90" s="1" t="s">
        <v>813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815</v>
      </c>
      <c r="B91" s="1" t="s">
        <v>145</v>
      </c>
      <c r="C91" s="1" t="s">
        <v>816</v>
      </c>
      <c r="D91" s="1" t="s">
        <v>817</v>
      </c>
      <c r="E91" s="1" t="s">
        <v>818</v>
      </c>
      <c r="F91" s="1" t="s">
        <v>819</v>
      </c>
      <c r="G91" s="1" t="s">
        <v>820</v>
      </c>
      <c r="H91" s="1" t="s">
        <v>477</v>
      </c>
      <c r="I91" s="1" t="s">
        <v>821</v>
      </c>
      <c r="J91" s="1" t="s">
        <v>822</v>
      </c>
      <c r="K91" s="1" t="s">
        <v>823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824</v>
      </c>
      <c r="B92" s="1" t="s">
        <v>825</v>
      </c>
      <c r="C92" s="1" t="s">
        <v>826</v>
      </c>
      <c r="D92" s="1" t="s">
        <v>827</v>
      </c>
      <c r="E92" s="1" t="s">
        <v>828</v>
      </c>
      <c r="F92" s="1" t="s">
        <v>829</v>
      </c>
      <c r="G92" s="1" t="s">
        <v>830</v>
      </c>
      <c r="H92" s="1" t="s">
        <v>831</v>
      </c>
      <c r="I92" s="1">
        <v>59.0</v>
      </c>
      <c r="J92" s="1" t="s">
        <v>832</v>
      </c>
      <c r="K92" s="1" t="s">
        <v>833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834</v>
      </c>
      <c r="B93" s="1" t="s">
        <v>835</v>
      </c>
      <c r="C93" s="1" t="s">
        <v>836</v>
      </c>
      <c r="D93" s="1" t="s">
        <v>837</v>
      </c>
      <c r="E93" s="1" t="s">
        <v>838</v>
      </c>
      <c r="F93" s="1" t="s">
        <v>839</v>
      </c>
      <c r="G93" s="1" t="s">
        <v>840</v>
      </c>
      <c r="H93" s="1" t="s">
        <v>841</v>
      </c>
      <c r="I93" s="1" t="s">
        <v>842</v>
      </c>
      <c r="J93" s="1">
        <v>9.0</v>
      </c>
      <c r="K93" s="1" t="s">
        <v>843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844</v>
      </c>
      <c r="B94" s="1" t="s">
        <v>845</v>
      </c>
      <c r="C94" s="1" t="s">
        <v>463</v>
      </c>
      <c r="D94" s="1" t="s">
        <v>846</v>
      </c>
      <c r="E94" s="1" t="s">
        <v>313</v>
      </c>
      <c r="F94" s="1" t="s">
        <v>847</v>
      </c>
      <c r="G94" s="1" t="s">
        <v>848</v>
      </c>
      <c r="H94" s="1" t="s">
        <v>849</v>
      </c>
      <c r="I94" s="1" t="s">
        <v>850</v>
      </c>
      <c r="J94" s="1" t="s">
        <v>851</v>
      </c>
      <c r="K94" s="1" t="s">
        <v>852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853</v>
      </c>
      <c r="B95" s="1" t="s">
        <v>193</v>
      </c>
      <c r="C95" s="1" t="s">
        <v>854</v>
      </c>
      <c r="D95" s="1" t="s">
        <v>388</v>
      </c>
      <c r="E95" s="1" t="s">
        <v>855</v>
      </c>
      <c r="F95" s="1" t="s">
        <v>856</v>
      </c>
      <c r="G95" s="1" t="s">
        <v>857</v>
      </c>
      <c r="H95" s="1" t="s">
        <v>858</v>
      </c>
      <c r="I95" s="1" t="s">
        <v>859</v>
      </c>
      <c r="J95" s="1" t="s">
        <v>860</v>
      </c>
      <c r="K95" s="1" t="s">
        <v>861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862</v>
      </c>
      <c r="B96" s="1" t="s">
        <v>193</v>
      </c>
      <c r="C96" s="1" t="s">
        <v>854</v>
      </c>
      <c r="D96" s="1" t="s">
        <v>388</v>
      </c>
      <c r="E96" s="1" t="s">
        <v>855</v>
      </c>
      <c r="F96" s="1" t="s">
        <v>856</v>
      </c>
      <c r="G96" s="1" t="s">
        <v>857</v>
      </c>
      <c r="H96" s="1" t="s">
        <v>858</v>
      </c>
      <c r="I96" s="1" t="s">
        <v>859</v>
      </c>
      <c r="J96" s="1" t="s">
        <v>860</v>
      </c>
      <c r="K96" s="1" t="s">
        <v>861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863</v>
      </c>
      <c r="B97" s="1" t="s">
        <v>864</v>
      </c>
      <c r="C97" s="1" t="s">
        <v>865</v>
      </c>
      <c r="D97" s="1" t="s">
        <v>866</v>
      </c>
      <c r="E97" s="1" t="s">
        <v>867</v>
      </c>
      <c r="F97" s="1" t="s">
        <v>868</v>
      </c>
      <c r="G97" s="1" t="s">
        <v>869</v>
      </c>
      <c r="H97" s="1" t="s">
        <v>870</v>
      </c>
      <c r="I97" s="1" t="s">
        <v>871</v>
      </c>
      <c r="J97" s="1" t="s">
        <v>872</v>
      </c>
      <c r="K97" s="1">
        <v>38.0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873</v>
      </c>
      <c r="B98" s="1" t="s">
        <v>874</v>
      </c>
      <c r="C98" s="1" t="s">
        <v>875</v>
      </c>
      <c r="D98" s="1" t="s">
        <v>876</v>
      </c>
      <c r="E98" s="1" t="s">
        <v>877</v>
      </c>
      <c r="F98" s="1" t="s">
        <v>878</v>
      </c>
      <c r="G98" s="1" t="s">
        <v>879</v>
      </c>
      <c r="H98" s="1" t="s">
        <v>880</v>
      </c>
      <c r="I98" s="1" t="s">
        <v>541</v>
      </c>
      <c r="J98" s="1" t="s">
        <v>881</v>
      </c>
      <c r="K98" s="1" t="s">
        <v>882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883</v>
      </c>
      <c r="B99" s="1" t="s">
        <v>884</v>
      </c>
      <c r="C99" s="1" t="s">
        <v>885</v>
      </c>
      <c r="D99" s="1" t="s">
        <v>886</v>
      </c>
      <c r="E99" s="1" t="s">
        <v>887</v>
      </c>
      <c r="F99" s="1" t="s">
        <v>888</v>
      </c>
      <c r="G99" s="1" t="s">
        <v>889</v>
      </c>
      <c r="H99" s="1" t="s">
        <v>890</v>
      </c>
      <c r="I99" s="1" t="s">
        <v>891</v>
      </c>
      <c r="J99" s="1" t="s">
        <v>892</v>
      </c>
      <c r="K99" s="1" t="s">
        <v>893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894</v>
      </c>
      <c r="B100" s="1" t="s">
        <v>895</v>
      </c>
      <c r="C100" s="1" t="s">
        <v>896</v>
      </c>
      <c r="D100" s="1" t="s">
        <v>897</v>
      </c>
      <c r="E100" s="1" t="s">
        <v>898</v>
      </c>
      <c r="F100" s="1" t="s">
        <v>899</v>
      </c>
      <c r="G100" s="1" t="s">
        <v>900</v>
      </c>
      <c r="H100" s="1">
        <v>-21.0</v>
      </c>
      <c r="I100" s="1" t="s">
        <v>901</v>
      </c>
      <c r="J100" s="1" t="s">
        <v>902</v>
      </c>
      <c r="K100" s="1" t="s">
        <v>903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 t="s">
        <v>904</v>
      </c>
      <c r="C1" s="1" t="s">
        <v>905</v>
      </c>
      <c r="D1" s="1" t="s">
        <v>906</v>
      </c>
      <c r="E1" s="1" t="s">
        <v>907</v>
      </c>
      <c r="F1" s="1" t="s">
        <v>908</v>
      </c>
      <c r="G1" s="1" t="s">
        <v>909</v>
      </c>
      <c r="H1" s="1" t="s">
        <v>910</v>
      </c>
      <c r="I1" s="1" t="s">
        <v>911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912</v>
      </c>
      <c r="B2" s="1" t="s">
        <v>913</v>
      </c>
      <c r="C2" s="1" t="s">
        <v>914</v>
      </c>
      <c r="D2" s="1" t="s">
        <v>915</v>
      </c>
      <c r="E2" s="1" t="s">
        <v>916</v>
      </c>
      <c r="F2" s="1" t="s">
        <v>917</v>
      </c>
      <c r="G2" s="1" t="s">
        <v>918</v>
      </c>
      <c r="H2" s="1" t="s">
        <v>918</v>
      </c>
      <c r="I2" s="1" t="s">
        <v>919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920</v>
      </c>
      <c r="B3" s="1" t="s">
        <v>919</v>
      </c>
      <c r="C3" s="1" t="s">
        <v>921</v>
      </c>
      <c r="D3" s="1" t="s">
        <v>922</v>
      </c>
      <c r="E3" s="1" t="s">
        <v>923</v>
      </c>
      <c r="F3" s="1" t="s">
        <v>924</v>
      </c>
      <c r="G3" s="1" t="s">
        <v>925</v>
      </c>
      <c r="H3" s="1" t="s">
        <v>926</v>
      </c>
      <c r="I3" s="1" t="s">
        <v>919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927</v>
      </c>
      <c r="B4" s="1" t="s">
        <v>913</v>
      </c>
      <c r="C4" s="1" t="s">
        <v>914</v>
      </c>
      <c r="D4" s="1" t="s">
        <v>915</v>
      </c>
      <c r="E4" s="1" t="s">
        <v>916</v>
      </c>
      <c r="F4" s="1" t="s">
        <v>917</v>
      </c>
      <c r="G4" s="1" t="s">
        <v>918</v>
      </c>
      <c r="H4" s="1" t="s">
        <v>918</v>
      </c>
      <c r="I4" s="1" t="s">
        <v>918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920</v>
      </c>
      <c r="B5" s="1" t="s">
        <v>919</v>
      </c>
      <c r="C5" s="1" t="s">
        <v>921</v>
      </c>
      <c r="D5" s="1" t="s">
        <v>922</v>
      </c>
      <c r="E5" s="1" t="s">
        <v>923</v>
      </c>
      <c r="F5" s="1" t="s">
        <v>924</v>
      </c>
      <c r="G5" s="1" t="s">
        <v>925</v>
      </c>
      <c r="H5" s="1" t="s">
        <v>926</v>
      </c>
      <c r="I5" s="1" t="s">
        <v>926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928</v>
      </c>
      <c r="B6" s="1" t="s">
        <v>929</v>
      </c>
      <c r="C6" s="1" t="s">
        <v>930</v>
      </c>
      <c r="D6" s="1" t="s">
        <v>931</v>
      </c>
      <c r="E6" s="1" t="s">
        <v>932</v>
      </c>
      <c r="F6" s="1" t="s">
        <v>933</v>
      </c>
      <c r="G6" s="1" t="s">
        <v>934</v>
      </c>
      <c r="H6" s="1" t="s">
        <v>935</v>
      </c>
      <c r="I6" s="1" t="s">
        <v>936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937</v>
      </c>
      <c r="B7" s="1" t="s">
        <v>938</v>
      </c>
      <c r="C7" s="1" t="s">
        <v>939</v>
      </c>
      <c r="D7" s="1" t="s">
        <v>940</v>
      </c>
      <c r="E7" s="1" t="s">
        <v>941</v>
      </c>
      <c r="F7" s="1" t="s">
        <v>919</v>
      </c>
      <c r="G7" s="1" t="s">
        <v>919</v>
      </c>
      <c r="H7" s="1" t="s">
        <v>919</v>
      </c>
      <c r="I7" s="1" t="s">
        <v>919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942</v>
      </c>
      <c r="B8" s="1" t="s">
        <v>919</v>
      </c>
      <c r="C8" s="1" t="s">
        <v>943</v>
      </c>
      <c r="D8" s="1" t="s">
        <v>944</v>
      </c>
      <c r="E8" s="1" t="s">
        <v>945</v>
      </c>
      <c r="F8" s="1" t="s">
        <v>943</v>
      </c>
      <c r="G8" s="1" t="s">
        <v>946</v>
      </c>
      <c r="H8" s="1" t="s">
        <v>945</v>
      </c>
      <c r="I8" s="1" t="s">
        <v>947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948</v>
      </c>
      <c r="B9" s="1" t="s">
        <v>949</v>
      </c>
      <c r="C9" s="1" t="s">
        <v>950</v>
      </c>
      <c r="D9" s="1" t="s">
        <v>951</v>
      </c>
      <c r="E9" s="1" t="s">
        <v>952</v>
      </c>
      <c r="F9" s="1" t="s">
        <v>953</v>
      </c>
      <c r="G9" s="1" t="s">
        <v>954</v>
      </c>
      <c r="H9" s="1" t="s">
        <v>955</v>
      </c>
      <c r="I9" s="1" t="s">
        <v>919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956</v>
      </c>
      <c r="B10" s="1" t="s">
        <v>945</v>
      </c>
      <c r="C10" s="1" t="s">
        <v>945</v>
      </c>
      <c r="D10" s="1" t="s">
        <v>945</v>
      </c>
      <c r="E10" s="1" t="s">
        <v>945</v>
      </c>
      <c r="F10" s="1" t="s">
        <v>945</v>
      </c>
      <c r="G10" s="1" t="s">
        <v>954</v>
      </c>
      <c r="H10" s="1" t="s">
        <v>955</v>
      </c>
      <c r="I10" s="1" t="s">
        <v>919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957</v>
      </c>
      <c r="B11" s="1" t="s">
        <v>919</v>
      </c>
      <c r="C11" s="1" t="s">
        <v>919</v>
      </c>
      <c r="D11" s="1" t="s">
        <v>919</v>
      </c>
      <c r="E11" s="1" t="s">
        <v>919</v>
      </c>
      <c r="F11" s="1" t="s">
        <v>919</v>
      </c>
      <c r="G11" s="1" t="s">
        <v>919</v>
      </c>
      <c r="H11" s="1" t="s">
        <v>919</v>
      </c>
      <c r="I11" s="1" t="s">
        <v>919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958</v>
      </c>
      <c r="B12" s="1" t="s">
        <v>919</v>
      </c>
      <c r="C12" s="1" t="s">
        <v>919</v>
      </c>
      <c r="D12" s="1" t="s">
        <v>919</v>
      </c>
      <c r="E12" s="1" t="s">
        <v>919</v>
      </c>
      <c r="F12" s="1" t="s">
        <v>919</v>
      </c>
      <c r="G12" s="1" t="s">
        <v>919</v>
      </c>
      <c r="H12" s="1" t="s">
        <v>919</v>
      </c>
      <c r="I12" s="1" t="s">
        <v>919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959</v>
      </c>
      <c r="B13" s="1" t="s">
        <v>919</v>
      </c>
      <c r="C13" s="1" t="s">
        <v>919</v>
      </c>
      <c r="D13" s="1" t="s">
        <v>919</v>
      </c>
      <c r="E13" s="1" t="s">
        <v>919</v>
      </c>
      <c r="F13" s="1" t="s">
        <v>919</v>
      </c>
      <c r="G13" s="1" t="s">
        <v>919</v>
      </c>
      <c r="H13" s="1" t="s">
        <v>919</v>
      </c>
      <c r="I13" s="1" t="s">
        <v>919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960</v>
      </c>
      <c r="B14" s="1" t="s">
        <v>919</v>
      </c>
      <c r="C14" s="1" t="s">
        <v>919</v>
      </c>
      <c r="D14" s="1" t="s">
        <v>919</v>
      </c>
      <c r="E14" s="1" t="s">
        <v>919</v>
      </c>
      <c r="F14" s="1" t="s">
        <v>919</v>
      </c>
      <c r="G14" s="1" t="s">
        <v>919</v>
      </c>
      <c r="H14" s="1" t="s">
        <v>919</v>
      </c>
      <c r="I14" s="1" t="s">
        <v>919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961</v>
      </c>
      <c r="B15" s="1" t="s">
        <v>157</v>
      </c>
      <c r="C15" s="1" t="s">
        <v>158</v>
      </c>
      <c r="D15" s="1" t="s">
        <v>962</v>
      </c>
      <c r="E15" s="1" t="s">
        <v>919</v>
      </c>
      <c r="F15" s="1" t="s">
        <v>963</v>
      </c>
      <c r="G15" s="1" t="s">
        <v>161</v>
      </c>
      <c r="H15" s="1" t="s">
        <v>194</v>
      </c>
      <c r="I15" s="1" t="s">
        <v>964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965</v>
      </c>
      <c r="B16" s="1" t="s">
        <v>966</v>
      </c>
      <c r="C16" s="1" t="s">
        <v>967</v>
      </c>
      <c r="D16" s="1" t="s">
        <v>968</v>
      </c>
      <c r="E16" s="1" t="s">
        <v>919</v>
      </c>
      <c r="F16" s="1" t="s">
        <v>969</v>
      </c>
      <c r="G16" s="1" t="s">
        <v>970</v>
      </c>
      <c r="H16" s="1" t="s">
        <v>971</v>
      </c>
      <c r="I16" s="1" t="s">
        <v>972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973</v>
      </c>
      <c r="B17" s="1" t="s">
        <v>491</v>
      </c>
      <c r="C17" s="1" t="s">
        <v>138</v>
      </c>
      <c r="D17" s="1" t="s">
        <v>129</v>
      </c>
      <c r="E17" s="1" t="s">
        <v>130</v>
      </c>
      <c r="F17" s="1" t="s">
        <v>131</v>
      </c>
      <c r="G17" s="1" t="s">
        <v>974</v>
      </c>
      <c r="H17" s="1" t="s">
        <v>975</v>
      </c>
      <c r="I17" s="1" t="s">
        <v>964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976</v>
      </c>
      <c r="B18" s="1" t="s">
        <v>977</v>
      </c>
      <c r="C18" s="1" t="s">
        <v>978</v>
      </c>
      <c r="D18" s="1" t="s">
        <v>979</v>
      </c>
      <c r="E18" s="1" t="s">
        <v>919</v>
      </c>
      <c r="F18" s="1" t="s">
        <v>980</v>
      </c>
      <c r="G18" s="1" t="s">
        <v>981</v>
      </c>
      <c r="H18" s="1" t="s">
        <v>982</v>
      </c>
      <c r="I18" s="1" t="s">
        <v>983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984</v>
      </c>
      <c r="B19" s="1" t="s">
        <v>985</v>
      </c>
      <c r="C19" s="1" t="s">
        <v>986</v>
      </c>
      <c r="D19" s="1" t="s">
        <v>987</v>
      </c>
      <c r="E19" s="1" t="s">
        <v>988</v>
      </c>
      <c r="F19" s="1" t="s">
        <v>989</v>
      </c>
      <c r="G19" s="1" t="s">
        <v>990</v>
      </c>
      <c r="H19" s="1" t="s">
        <v>991</v>
      </c>
      <c r="I19" s="1" t="s">
        <v>919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992</v>
      </c>
      <c r="B20" s="1" t="s">
        <v>919</v>
      </c>
      <c r="C20" s="1" t="s">
        <v>919</v>
      </c>
      <c r="D20" s="1" t="s">
        <v>919</v>
      </c>
      <c r="E20" s="1" t="s">
        <v>919</v>
      </c>
      <c r="F20" s="1" t="s">
        <v>919</v>
      </c>
      <c r="G20" s="1" t="s">
        <v>919</v>
      </c>
      <c r="H20" s="1" t="s">
        <v>919</v>
      </c>
      <c r="I20" s="1" t="s">
        <v>919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173</v>
      </c>
      <c r="B21" s="1" t="s">
        <v>919</v>
      </c>
      <c r="C21" s="1" t="s">
        <v>919</v>
      </c>
      <c r="D21" s="1" t="s">
        <v>919</v>
      </c>
      <c r="E21" s="1" t="s">
        <v>919</v>
      </c>
      <c r="F21" s="1" t="s">
        <v>919</v>
      </c>
      <c r="G21" s="1" t="s">
        <v>919</v>
      </c>
      <c r="H21" s="1" t="s">
        <v>919</v>
      </c>
      <c r="I21" s="1" t="s">
        <v>919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993</v>
      </c>
      <c r="B22" s="1" t="s">
        <v>994</v>
      </c>
      <c r="C22" s="1" t="s">
        <v>995</v>
      </c>
      <c r="D22" s="1" t="s">
        <v>996</v>
      </c>
      <c r="E22" s="1" t="s">
        <v>997</v>
      </c>
      <c r="F22" s="1" t="s">
        <v>998</v>
      </c>
      <c r="G22" s="1" t="s">
        <v>999</v>
      </c>
      <c r="H22" s="1" t="s">
        <v>1000</v>
      </c>
      <c r="I22" s="1" t="s">
        <v>1001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94</v>
      </c>
      <c r="B23" s="1" t="s">
        <v>919</v>
      </c>
      <c r="C23" s="1" t="s">
        <v>919</v>
      </c>
      <c r="D23" s="1" t="s">
        <v>919</v>
      </c>
      <c r="E23" s="1" t="s">
        <v>919</v>
      </c>
      <c r="F23" s="1" t="s">
        <v>919</v>
      </c>
      <c r="G23" s="1" t="s">
        <v>919</v>
      </c>
      <c r="H23" s="1" t="s">
        <v>919</v>
      </c>
      <c r="I23" s="1" t="s">
        <v>919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1002</v>
      </c>
      <c r="B24" s="1" t="s">
        <v>1003</v>
      </c>
      <c r="C24" s="1" t="s">
        <v>1004</v>
      </c>
      <c r="D24" s="1" t="s">
        <v>1005</v>
      </c>
      <c r="E24" s="1" t="s">
        <v>1006</v>
      </c>
      <c r="F24" s="1" t="s">
        <v>1007</v>
      </c>
      <c r="G24" s="1" t="s">
        <v>1008</v>
      </c>
      <c r="H24" s="1" t="s">
        <v>1008</v>
      </c>
      <c r="I24" s="1" t="s">
        <v>1008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1009</v>
      </c>
      <c r="B25" s="1" t="s">
        <v>1010</v>
      </c>
      <c r="C25" s="1" t="s">
        <v>1011</v>
      </c>
      <c r="D25" s="1" t="s">
        <v>1012</v>
      </c>
      <c r="E25" s="1" t="s">
        <v>1013</v>
      </c>
      <c r="F25" s="1" t="s">
        <v>1014</v>
      </c>
      <c r="G25" s="1" t="s">
        <v>1015</v>
      </c>
      <c r="H25" s="1" t="s">
        <v>1015</v>
      </c>
      <c r="I25" s="1" t="s">
        <v>919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1016</v>
      </c>
      <c r="B26" s="1" t="s">
        <v>1017</v>
      </c>
      <c r="C26" s="1" t="s">
        <v>1018</v>
      </c>
      <c r="D26" s="1" t="s">
        <v>1019</v>
      </c>
      <c r="E26" s="1" t="s">
        <v>1020</v>
      </c>
      <c r="F26" s="1" t="s">
        <v>1021</v>
      </c>
      <c r="G26" s="1" t="s">
        <v>919</v>
      </c>
      <c r="H26" s="1" t="s">
        <v>919</v>
      </c>
      <c r="I26" s="1" t="s">
        <v>919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1022</v>
      </c>
      <c r="B2" s="1" t="s">
        <v>1023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1024</v>
      </c>
      <c r="B3" s="1" t="s">
        <v>1025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1026</v>
      </c>
      <c r="B4" s="1" t="s">
        <v>1027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1028</v>
      </c>
      <c r="B5" s="1" t="s">
        <v>1029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1030</v>
      </c>
      <c r="B6" s="1" t="s">
        <v>1031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1032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1033</v>
      </c>
      <c r="B8" s="1" t="s">
        <v>1034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1035</v>
      </c>
      <c r="B9" s="1" t="s">
        <v>1036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1037</v>
      </c>
      <c r="B10" s="4" t="s">
        <v>1038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1039</v>
      </c>
      <c r="B11" s="1" t="s">
        <v>1040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1041</v>
      </c>
      <c r="B12" s="1" t="s">
        <v>1042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1043</v>
      </c>
      <c r="B13" s="1" t="s">
        <v>1040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1044</v>
      </c>
      <c r="B14" s="1" t="s">
        <v>1045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1046</v>
      </c>
      <c r="B15" s="1" t="s">
        <v>1047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1048</v>
      </c>
      <c r="B16" s="1" t="s">
        <v>1045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1049</v>
      </c>
      <c r="B17" s="1" t="s">
        <v>1050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1051</v>
      </c>
      <c r="B18" s="1" t="s">
        <v>1052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1053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1054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1055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1056</v>
      </c>
      <c r="B22" s="1">
        <v>16.1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1057</v>
      </c>
      <c r="B23" s="1">
        <v>16.11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1058</v>
      </c>
      <c r="B24" s="1">
        <v>16.1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1059</v>
      </c>
      <c r="B25" s="1">
        <v>16.22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1060</v>
      </c>
      <c r="B26" s="1">
        <v>16.1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1061</v>
      </c>
      <c r="B27" s="1">
        <v>16.11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1062</v>
      </c>
      <c r="B28" s="1">
        <v>16.1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1063</v>
      </c>
      <c r="B29" s="1">
        <v>16.22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1064</v>
      </c>
      <c r="B30" s="1">
        <v>2.76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1065</v>
      </c>
      <c r="B31" s="1">
        <v>0.1707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1066</v>
      </c>
      <c r="B32" s="1">
        <v>1.7319744E9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1067</v>
      </c>
      <c r="B33" s="1">
        <v>7.4595003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1068</v>
      </c>
      <c r="B34" s="1">
        <v>13.8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1069</v>
      </c>
      <c r="B35" s="1">
        <v>0.975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1070</v>
      </c>
      <c r="B36" s="1">
        <v>43.7027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1071</v>
      </c>
      <c r="B37" s="1">
        <v>6.187508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1072</v>
      </c>
      <c r="B38" s="1">
        <v>28302.0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1073</v>
      </c>
      <c r="B39" s="1">
        <v>28302.0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1074</v>
      </c>
      <c r="B40" s="1">
        <v>56430.0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1075</v>
      </c>
      <c r="B41" s="1">
        <v>37170.0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1076</v>
      </c>
      <c r="B42" s="1">
        <v>37170.0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1077</v>
      </c>
      <c r="B43" s="1">
        <v>16.04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1078</v>
      </c>
      <c r="B44" s="1">
        <v>16.2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1079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1080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1081</v>
      </c>
      <c r="B47" s="1">
        <v>1.4878696E8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1082</v>
      </c>
      <c r="B48" s="1">
        <v>15.94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1083</v>
      </c>
      <c r="B49" s="1">
        <v>20.84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1084</v>
      </c>
      <c r="B50" s="1">
        <v>2.2602382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1085</v>
      </c>
      <c r="B51" s="1">
        <v>17.099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1086</v>
      </c>
      <c r="B52" s="1">
        <v>18.5888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1087</v>
      </c>
      <c r="B53" s="1">
        <v>2.76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1088</v>
      </c>
      <c r="B54" s="1">
        <v>0.17142856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1089</v>
      </c>
      <c r="B55" s="1" t="s">
        <v>1090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1091</v>
      </c>
      <c r="B56" s="1">
        <v>4.00155872E8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1092</v>
      </c>
      <c r="B57" s="1">
        <v>0.05469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1093</v>
      </c>
      <c r="B58" s="1">
        <v>9201420.0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1094</v>
      </c>
      <c r="B59" s="1">
        <v>64728.0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1095</v>
      </c>
      <c r="B60" s="1">
        <v>34536.0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1096</v>
      </c>
      <c r="B61" s="1">
        <v>1.7328384E9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1097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1098</v>
      </c>
      <c r="B63" s="1">
        <v>0.0069999998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1099</v>
      </c>
      <c r="B64" s="1">
        <v>0.0234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1100</v>
      </c>
      <c r="B65" s="1">
        <v>0.17999001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1101</v>
      </c>
      <c r="B66" s="1">
        <v>1.11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1102</v>
      </c>
      <c r="B67" s="1">
        <v>0.0072000003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1103</v>
      </c>
      <c r="B68" s="1">
        <v>9234480.0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1104</v>
      </c>
      <c r="B69" s="1">
        <v>20.363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1105</v>
      </c>
      <c r="B70" s="1">
        <v>0.7940873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1106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1107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1108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1109</v>
      </c>
      <c r="B74" s="1">
        <v>3600000.0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1110</v>
      </c>
      <c r="B75" s="1">
        <v>0.37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1111</v>
      </c>
      <c r="B76" s="1">
        <v>2.78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1112</v>
      </c>
      <c r="B77" s="1" t="s">
        <v>1113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1114</v>
      </c>
      <c r="B78" s="1">
        <v>1.629936E9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1115</v>
      </c>
      <c r="B79" s="1">
        <v>6.079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1116</v>
      </c>
      <c r="B80" s="1">
        <v>-0.1344086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1117</v>
      </c>
      <c r="B81" s="1">
        <v>0.22263205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1118</v>
      </c>
      <c r="B82" s="1">
        <v>0.69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1119</v>
      </c>
      <c r="B83" s="1">
        <v>1.7319744E9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1120</v>
      </c>
      <c r="B84" s="1" t="s">
        <v>1121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1122</v>
      </c>
      <c r="B85" s="1" t="s">
        <v>1123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1124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1125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1126</v>
      </c>
      <c r="B88" s="1" t="s">
        <v>1127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1128</v>
      </c>
      <c r="B89" s="1" t="s">
        <v>1129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1130</v>
      </c>
      <c r="B90" s="1">
        <v>1.1659338E9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1131</v>
      </c>
      <c r="B91" s="1" t="s">
        <v>1132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1133</v>
      </c>
      <c r="B92" s="1" t="s">
        <v>1134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1135</v>
      </c>
      <c r="B93" s="1" t="s">
        <v>1136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1137</v>
      </c>
      <c r="B94" s="1" t="s">
        <v>1138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1139</v>
      </c>
      <c r="B95" s="1">
        <v>-1.8E7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1140</v>
      </c>
      <c r="B96" s="1">
        <v>16.17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1141</v>
      </c>
      <c r="B97" s="1">
        <v>19.0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1142</v>
      </c>
      <c r="B98" s="1">
        <v>18.0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1143</v>
      </c>
      <c r="B99" s="1">
        <v>18.33333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1144</v>
      </c>
      <c r="B100" s="1">
        <v>18.0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1145</v>
      </c>
      <c r="B101" s="1" t="s">
        <v>1146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1147</v>
      </c>
      <c r="B102" s="1">
        <v>3.0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1148</v>
      </c>
      <c r="B103" s="1">
        <v>1.3736E7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1149</v>
      </c>
      <c r="B104" s="1">
        <v>1.491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1150</v>
      </c>
      <c r="B105" s="1">
        <v>2.64918E8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1151</v>
      </c>
      <c r="B106" s="1">
        <v>2.135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1152</v>
      </c>
      <c r="B107" s="1">
        <v>3.473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1153</v>
      </c>
      <c r="B108" s="1">
        <v>6.5828E7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1154</v>
      </c>
      <c r="B109" s="1">
        <v>140.927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1155</v>
      </c>
      <c r="B110" s="1">
        <v>7.055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1156</v>
      </c>
      <c r="B111" s="1">
        <v>0.05799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1157</v>
      </c>
      <c r="B112" s="1">
        <v>0.01788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1158</v>
      </c>
      <c r="B113" s="1">
        <v>6.5828E7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1159</v>
      </c>
      <c r="B114" s="1">
        <v>2.1672376E7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1160</v>
      </c>
      <c r="B115" s="1">
        <v>7.8305E7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1161</v>
      </c>
      <c r="B116" s="1">
        <v>-0.183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1162</v>
      </c>
      <c r="B117" s="1">
        <v>1.0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1163</v>
      </c>
      <c r="B118" s="1">
        <v>0.71963996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1164</v>
      </c>
      <c r="B119" s="1" t="s">
        <v>1090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1165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47</v>
      </c>
      <c r="B3" s="1">
        <v>21.0</v>
      </c>
      <c r="C3" s="1">
        <v>9.0</v>
      </c>
      <c r="D3" s="1">
        <v>24.0</v>
      </c>
      <c r="E3" s="1">
        <v>46.0</v>
      </c>
      <c r="F3" s="1">
        <v>82.0</v>
      </c>
      <c r="G3" s="1">
        <v>-41.0</v>
      </c>
      <c r="H3" s="1">
        <v>-49.0</v>
      </c>
      <c r="I3" s="1">
        <v>83.0</v>
      </c>
      <c r="J3" s="1">
        <v>53.0</v>
      </c>
      <c r="K3" s="1">
        <v>17.0</v>
      </c>
      <c r="L3" s="1">
        <f>IF(K3*FORECAST(L2,B3:K3,B2:K2)&gt;0,FORECAST(L2,B3:K3,B2:K2),K3)*$X$1</f>
        <v>29.8</v>
      </c>
      <c r="M3" s="1">
        <f>IF(L3*FORECAST(M2,B3:L3,B2:L2)&gt;0,FORECAST(M2,B3:L3,B2:L2),L3)*$X$1</f>
        <v>30.76363636</v>
      </c>
      <c r="N3" s="1">
        <f>IF(M3*FORECAST(N2,B3:M3,B2:M2)&gt;0,FORECAST(N2,B3:M3,B2:M2),M3)*$X$1</f>
        <v>31.72727273</v>
      </c>
      <c r="O3" s="1">
        <f>IF(N3*FORECAST(O2,B3:N3,B2:N2)&gt;0,FORECAST(O2,B3:N3,B2:N2),N3)*$X$1</f>
        <v>32.69090909</v>
      </c>
      <c r="P3" s="1">
        <f>IF(O3*FORECAST(P2,B3:O3,B2:O2)&gt;0,FORECAST(P2,B3:O3,B2:O2),O3)*$X$1</f>
        <v>33.65454545</v>
      </c>
      <c r="Q3" s="1">
        <f>IF(P3*FORECAST(Q2,B3:P3,B2:P2)&gt;0,FORECAST(Q2,B3:P3,B2:P2),P3)*$X$1</f>
        <v>34.61818182</v>
      </c>
      <c r="R3" s="1">
        <f>IF(Q3*FORECAST(R2,B3:Q3,B2:Q2)&gt;0,FORECAST(R2,B3:Q3,B2:Q2),Q3)*$X$1</f>
        <v>35.58181818</v>
      </c>
      <c r="S3" s="5">
        <f>IF(R3*FORECAST(S2,B3:R3,B2:R2)&gt;0,FORECAST(S2,B3:R3,B2:R2),R3)*$X$1</f>
        <v>36.54545455</v>
      </c>
      <c r="T3" s="5">
        <f>IF(S3*FORECAST(T2,B3:S3,B2:S2)&gt;0,FORECAST(T2,B3:S3,B2:S2),S3)*$X$1</f>
        <v>37.50909091</v>
      </c>
      <c r="U3" s="5">
        <f>IF(T3*FORECAST(U2,B3:T3,B2:T2)&gt;0,FORECAST(U2,B3:T3,B2:T2),T3)*$X$1</f>
        <v>38.47272727</v>
      </c>
      <c r="V3" s="5">
        <f>IF(U3*FORECAST(V2,B3:U3,B2:U2)&gt;0,FORECAST(V2,B3:U3,B2:U2),U3)*$X$1</f>
        <v>39.43636364</v>
      </c>
      <c r="W3" s="5">
        <f>IF(V3*FORECAST(W2,B3:V3,B2:V2)&gt;0,FORECAST(W2,B3:V3,B2:V2),V3)*$X$1</f>
        <v>40.4</v>
      </c>
      <c r="X3" s="2"/>
      <c r="Y3" s="2"/>
      <c r="Z3" s="2"/>
    </row>
    <row r="4">
      <c r="A4" s="3" t="s">
        <v>93</v>
      </c>
      <c r="B4" s="1">
        <v>223.0</v>
      </c>
      <c r="C4" s="1">
        <v>205.0</v>
      </c>
      <c r="D4" s="1">
        <v>174.0</v>
      </c>
      <c r="E4" s="1">
        <v>99.0</v>
      </c>
      <c r="F4" s="1">
        <v>94.0</v>
      </c>
      <c r="G4" s="1">
        <v>154.0</v>
      </c>
      <c r="H4" s="1">
        <v>366.0</v>
      </c>
      <c r="I4" s="1">
        <v>318.0</v>
      </c>
      <c r="J4" s="1">
        <v>368.0</v>
      </c>
      <c r="K4" s="1">
        <v>295.0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1166</v>
      </c>
      <c r="B5" s="1">
        <v>3.0</v>
      </c>
      <c r="C5" s="1">
        <v>3.0</v>
      </c>
      <c r="D5" s="1">
        <v>3.0</v>
      </c>
      <c r="E5" s="1">
        <v>3.0</v>
      </c>
      <c r="F5" s="1">
        <v>3.0</v>
      </c>
      <c r="G5" s="1">
        <v>3.0</v>
      </c>
      <c r="H5" s="1">
        <v>5.0</v>
      </c>
      <c r="I5" s="1">
        <v>8.0</v>
      </c>
      <c r="J5" s="1">
        <v>9.0</v>
      </c>
      <c r="K5" s="1">
        <v>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1167</v>
      </c>
      <c r="L7" s="1">
        <f>IF(W3*FORECAST(W2,B3:W3,B2:W2)&gt;0,FORECAST(W2,B3:W3,B2:W2),V3)*$X$1 * (1+0.02)/(0.0773-0.02)</f>
        <v>719.1623037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1168</v>
      </c>
      <c r="L8" s="6">
        <f t="array" ref="L8">NPV(0.0773,M3:W3)</f>
        <v>252.2461101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1169</v>
      </c>
      <c r="L9" s="6">
        <f t="array" ref="L9">NPV(0.0773,M16:W16)</f>
        <v>317.0470062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1170</v>
      </c>
      <c r="L10" s="6">
        <f>L8 + L9</f>
        <v>569.2931163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295.0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1171</v>
      </c>
      <c r="L12" s="6">
        <f>L10 - L11</f>
        <v>274.2931163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1172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30.47701293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719.1623037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23</v>
      </c>
      <c r="B3" s="1">
        <v>15.0</v>
      </c>
      <c r="C3" s="1">
        <v>-18.0</v>
      </c>
      <c r="D3" s="1">
        <v>-1.0</v>
      </c>
      <c r="E3" s="1">
        <v>3.0</v>
      </c>
      <c r="F3" s="1">
        <v>-9.0</v>
      </c>
      <c r="G3" s="1">
        <v>-12.0</v>
      </c>
      <c r="H3" s="1">
        <v>31.0</v>
      </c>
      <c r="I3" s="1">
        <v>26.0</v>
      </c>
      <c r="J3" s="1">
        <v>-21.0</v>
      </c>
      <c r="K3" s="1">
        <v>11.0</v>
      </c>
      <c r="L3" s="1">
        <f>IF(K3*FORECAST(L2,B3:K3,B2:K2)&gt;0,FORECAST(L2,B3:K3,B2:K2),K3)*$X$1</f>
        <v>7.8</v>
      </c>
      <c r="M3" s="1">
        <f>IF(L3*FORECAST(M2,B3:L3,B2:L2)&gt;0,FORECAST(M2,B3:L3,B2:L2),L3)*$X$1</f>
        <v>8.763636364</v>
      </c>
      <c r="N3" s="1">
        <f>IF(M3*FORECAST(N2,B3:M3,B2:M2)&gt;0,FORECAST(N2,B3:M3,B2:M2),M3)*$X$1</f>
        <v>9.727272727</v>
      </c>
      <c r="O3" s="1">
        <f>IF(N3*FORECAST(O2,B3:N3,B2:N2)&gt;0,FORECAST(O2,B3:N3,B2:N2),N3)*$X$1</f>
        <v>10.69090909</v>
      </c>
      <c r="P3" s="1">
        <f>IF(O3*FORECAST(P2,B3:O3,B2:O2)&gt;0,FORECAST(P2,B3:O3,B2:O2),O3)*$X$1</f>
        <v>11.65454545</v>
      </c>
      <c r="Q3" s="1">
        <f>IF(P3*FORECAST(Q2,B3:P3,B2:P2)&gt;0,FORECAST(Q2,B3:P3,B2:P2),P3)*$X$1</f>
        <v>12.61818182</v>
      </c>
      <c r="R3" s="1">
        <f>IF(Q3*FORECAST(R2,B3:Q3,B2:Q2)&gt;0,FORECAST(R2,B3:Q3,B2:Q2),Q3)*$X$1</f>
        <v>13.58181818</v>
      </c>
      <c r="S3" s="5">
        <f>IF(R3*FORECAST(S2,B3:R3,B2:R2)&gt;0,FORECAST(S2,B3:R3,B2:R2),R3)*$X$1</f>
        <v>14.54545455</v>
      </c>
      <c r="T3" s="5">
        <f>IF(S3*FORECAST(T2,B3:S3,B2:S2)&gt;0,FORECAST(T2,B3:S3,B2:S2),S3)*$X$1</f>
        <v>15.50909091</v>
      </c>
      <c r="U3" s="5">
        <f>IF(T3*FORECAST(U2,B3:T3,B2:T2)&gt;0,FORECAST(U2,B3:T3,B2:T2),T3)*$X$1</f>
        <v>16.47272727</v>
      </c>
      <c r="V3" s="5">
        <f>IF(U3*FORECAST(V2,B3:U3,B2:U2)&gt;0,FORECAST(V2,B3:U3,B2:U2),U3)*$X$1</f>
        <v>17.43636364</v>
      </c>
      <c r="W3" s="5">
        <f>IF(V3*FORECAST(W2,B3:V3,B2:V2)&gt;0,FORECAST(W2,B3:V3,B2:V2),V3)*$X$1</f>
        <v>18.4</v>
      </c>
      <c r="X3" s="2"/>
      <c r="Y3" s="2"/>
      <c r="Z3" s="2"/>
    </row>
    <row r="4">
      <c r="A4" s="3" t="s">
        <v>93</v>
      </c>
      <c r="B4" s="1">
        <v>223.0</v>
      </c>
      <c r="C4" s="1">
        <v>205.0</v>
      </c>
      <c r="D4" s="1">
        <v>174.0</v>
      </c>
      <c r="E4" s="1">
        <v>99.0</v>
      </c>
      <c r="F4" s="1">
        <v>94.0</v>
      </c>
      <c r="G4" s="1">
        <v>154.0</v>
      </c>
      <c r="H4" s="1">
        <v>366.0</v>
      </c>
      <c r="I4" s="1">
        <v>318.0</v>
      </c>
      <c r="J4" s="1">
        <v>368.0</v>
      </c>
      <c r="K4" s="1">
        <v>295.0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1166</v>
      </c>
      <c r="B5" s="1">
        <v>3.0</v>
      </c>
      <c r="C5" s="1">
        <v>3.0</v>
      </c>
      <c r="D5" s="1">
        <v>3.0</v>
      </c>
      <c r="E5" s="1">
        <v>3.0</v>
      </c>
      <c r="F5" s="1">
        <v>3.0</v>
      </c>
      <c r="G5" s="1">
        <v>3.0</v>
      </c>
      <c r="H5" s="1">
        <v>5.0</v>
      </c>
      <c r="I5" s="1">
        <v>8.0</v>
      </c>
      <c r="J5" s="1">
        <v>9.0</v>
      </c>
      <c r="K5" s="1">
        <v>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1167</v>
      </c>
      <c r="L7" s="1">
        <f>IF(W3*FORECAST(W2,B3:W3,B2:W2)&gt;0,FORECAST(W2,B3:W3,B2:W2),V3)*$X$1 * (1+0.02)/(0.0773-0.02)</f>
        <v>327.539267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1168</v>
      </c>
      <c r="L8" s="6">
        <f t="array" ref="L8">NPV(0.0773,M3:W3)</f>
        <v>93.11068561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1169</v>
      </c>
      <c r="L9" s="6">
        <f t="array" ref="L9">NPV(0.0773,M16:W16)</f>
        <v>144.3976464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1170</v>
      </c>
      <c r="L10" s="6">
        <f>L8 + L9</f>
        <v>237.508332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295.0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1171</v>
      </c>
      <c r="L12" s="6">
        <f>L10 - L11</f>
        <v>-57.491668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1172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-6.387963111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327.539267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