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<sst xmlns="http://schemas.openxmlformats.org/spreadsheetml/2006/main" count="410" uniqueCount="335">
  <si>
    <t>ticker</t>
  </si>
  <si>
    <t>PRLH</t>
  </si>
  <si>
    <t>nombre</t>
  </si>
  <si>
    <t>PEARL HOLDINGS ACQUISITIO</t>
  </si>
  <si>
    <t>empresa</t>
  </si>
  <si>
    <t>Investment Holding Companies</t>
  </si>
  <si>
    <t>Open</t>
  </si>
  <si>
    <t>Target Price</t>
  </si>
  <si>
    <t>Upside</t>
  </si>
  <si>
    <t>334.80%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</si>
  <si>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</si>
  <si>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</si>
  <si>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</si>
  <si>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</si>
  <si>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</si>
  <si>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</si>
  <si>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</si>
  <si>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</si>
  <si>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-97.56%</t>
  </si>
  <si>
    <t>Total Assets Growth</t>
  </si>
  <si>
    <t>-0.97%</t>
  </si>
  <si>
    <t>Net Property, Plant and Equipment Growth</t>
  </si>
  <si>
    <t>No calculado</t>
  </si>
  <si>
    <t>Fiscal Period: December</t>
  </si>
  <si>
    <t>Net Income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</si>
  <si>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</si>
  <si>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</si>
  <si>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</si>
  <si>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</si>
  <si>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</si>
  <si>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</si>
  <si>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</si>
  <si>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</si>
  <si>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</si>
  <si>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</si>
  <si>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</si>
  <si>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</si>
  <si>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</si>
  <si>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</si>
  <si>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</si>
  <si>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</si>
  <si>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</si>
  <si>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</si>
  <si>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</si>
  <si>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</si>
  <si>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</si>
  <si>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</si>
  <si>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</si>
  <si>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</si>
  <si>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</si>
  <si>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</si>
  <si>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</si>
  <si>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Accrued Expenses, Total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</si>
  <si>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</si>
  <si>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</si>
  <si>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</si>
  <si>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</si>
  <si>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</si>
  <si>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</si>
  <si>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</si>
  <si>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</si>
  <si>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</si>
  <si>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</si>
  <si>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</si>
  <si>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</si>
  <si>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-0.23</t>
  </si>
  <si>
    <t>-0.27</t>
  </si>
  <si>
    <t>-1.1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</si>
  <si>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</si>
  <si>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</si>
  <si>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</si>
  <si>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</si>
  <si>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</si>
  <si>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</si>
  <si>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</si>
  <si>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</si>
  <si>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</si>
  <si>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</si>
  <si>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</si>
  <si>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</si>
  <si>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</si>
  <si>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</si>
  <si>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</si>
  <si>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</si>
  <si>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</si>
  <si>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</si>
  <si>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</si>
  <si>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</si>
  <si>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</si>
  <si>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0.08</t>
  </si>
  <si>
    <t>0.35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</si>
  <si>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</si>
  <si>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</si>
  <si>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</si>
  <si>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</si>
  <si>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</si>
  <si>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</si>
  <si>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0.05</t>
  </si>
  <si>
    <t>0.22</t>
  </si>
  <si>
    <t>Normalized Diluted EPS</t>
  </si>
  <si>
    <t>EBITA</t>
  </si>
  <si>
    <t>EBIT</t>
  </si>
  <si>
    <t>Normalized Net Income</t>
  </si>
  <si>
    <t>Profitability</t>
  </si>
  <si>
    <t>Return on Assets</t>
  </si>
  <si>
    <t>-0.26</t>
  </si>
  <si>
    <t>-0.67</t>
  </si>
  <si>
    <t>Return on Total Capital</t>
  </si>
  <si>
    <t>8.5</t>
  </si>
  <si>
    <t>10.69</t>
  </si>
  <si>
    <t>Return On Equity %</t>
  </si>
  <si>
    <t>-32.78</t>
  </si>
  <si>
    <t>-118.93</t>
  </si>
  <si>
    <t>Return on Common Equity</t>
  </si>
  <si>
    <t>Short Term Liquidity</t>
  </si>
  <si>
    <t>Current Ratio</t>
  </si>
  <si>
    <t>5.69</t>
  </si>
  <si>
    <t>2.55</t>
  </si>
  <si>
    <t>0.03</t>
  </si>
  <si>
    <t>Quick Ratio</t>
  </si>
  <si>
    <t>5.36</t>
  </si>
  <si>
    <t>1.81</t>
  </si>
  <si>
    <t>Operating Cash Flow to Current Liabilities</t>
  </si>
  <si>
    <t>0.3</t>
  </si>
  <si>
    <t>8.36</t>
  </si>
  <si>
    <t>10.31</t>
  </si>
  <si>
    <t>Long Term Solvency</t>
  </si>
  <si>
    <t>Total Liabilities / Total Assets</t>
  </si>
  <si>
    <t>102.82</t>
  </si>
  <si>
    <t>103.2</t>
  </si>
  <si>
    <t>133.33</t>
  </si>
  <si>
    <t>Growth Over Prior Year</t>
  </si>
  <si>
    <t>EBITA, 1 Yr. Growth %</t>
  </si>
  <si>
    <t>458.54</t>
  </si>
  <si>
    <t>46.88</t>
  </si>
  <si>
    <t>EBIT, 1 Yr. Growth %</t>
  </si>
  <si>
    <t>Earnings From Cont. Operations, 1 Yr. Growth %</t>
  </si>
  <si>
    <t>323.73</t>
  </si>
  <si>
    <t>Net Income, 1 Yr. Growth %</t>
  </si>
  <si>
    <t>Normalized Net Income, 1 Yr. Growth %</t>
  </si>
  <si>
    <t>Diluted EPS Before Extra, 1 Yr. Growth %</t>
  </si>
  <si>
    <t>334.77</t>
  </si>
  <si>
    <t>Total Assets, 1 Yr. Growth %</t>
  </si>
  <si>
    <t>0.98</t>
  </si>
  <si>
    <t>-88.59</t>
  </si>
  <si>
    <t>Tangible Book Value, 1 Yr. Growth %</t>
  </si>
  <si>
    <t>14.59</t>
  </si>
  <si>
    <t>18.71</t>
  </si>
  <si>
    <t>Common Equity, 1 Yr. Growth %</t>
  </si>
  <si>
    <t>Cash From Operations, 1 Yr. Growth %</t>
  </si>
  <si>
    <t>400.79</t>
  </si>
  <si>
    <t>Levered Free Cash Flow, 1 Yr. Growth %</t>
  </si>
  <si>
    <t>-113.48</t>
  </si>
  <si>
    <t>Unlevered Free Cash Flow, 1 Yr. Growth %</t>
  </si>
  <si>
    <t>Compound Annual Growth Rate Over Two Years</t>
  </si>
  <si>
    <t>EBITA, 2 Yr. CAGR %</t>
  </si>
  <si>
    <t>186.42</t>
  </si>
  <si>
    <t>EBIT, 2 Yr. CAGR %</t>
  </si>
  <si>
    <t>Earnings From Cont. Operations, 2 Yr. CAGR %</t>
  </si>
  <si>
    <t>655.21</t>
  </si>
  <si>
    <t>Net Income, 2 Yr. CAGR %</t>
  </si>
  <si>
    <t>Normalized Net Income, 2 Yr. CAGR %</t>
  </si>
  <si>
    <t>655.22</t>
  </si>
  <si>
    <t>Total Assets, 2 Yr. CAGR %</t>
  </si>
  <si>
    <t>-66.05</t>
  </si>
  <si>
    <t>Tangible Book Value, 2 Yr. CAGR %</t>
  </si>
  <si>
    <t>16.63</t>
  </si>
  <si>
    <t>Common Equity, 2 Yr. CAGR %</t>
  </si>
  <si>
    <t>Cash From Operations, 2 Yr. CAGR %</t>
  </si>
  <si>
    <t>2022</t>
  </si>
  <si>
    <t>2023</t>
  </si>
  <si>
    <t>Capitalization
                                    1</t>
  </si>
  <si>
    <t>255.8</t>
  </si>
  <si>
    <t>267.8</t>
  </si>
  <si>
    <t>Change</t>
  </si>
  <si>
    <t>-</t>
  </si>
  <si>
    <t>4.69%</t>
  </si>
  <si>
    <t>Enterprise Value (EV)
                                    1</t>
  </si>
  <si>
    <t>255.3</t>
  </si>
  <si>
    <t>267.7</t>
  </si>
  <si>
    <t>4.85%</t>
  </si>
  <si>
    <t>P/E ratio</t>
  </si>
  <si>
    <t>125x</t>
  </si>
  <si>
    <t>30.2x</t>
  </si>
  <si>
    <t>PBR</t>
  </si>
  <si>
    <t>-38.5x</t>
  </si>
  <si>
    <t>-9.73x</t>
  </si>
  <si>
    <t>PEG</t>
  </si>
  <si>
    <t>0x</t>
  </si>
  <si>
    <t>Capitalization / Revenue</t>
  </si>
  <si>
    <t>EV / Revenue</t>
  </si>
  <si>
    <t>EV / EBITDA</t>
  </si>
  <si>
    <t>EV / EBIT</t>
  </si>
  <si>
    <t>-302x</t>
  </si>
  <si>
    <t>-215x</t>
  </si>
  <si>
    <t>EV / FCF</t>
  </si>
  <si>
    <t>-398,508,594x</t>
  </si>
  <si>
    <t>3,100,467,955x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</si>
  <si>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</si>
  <si>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</si>
  <si>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</si>
  <si>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</si>
  <si>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</si>
  <si>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</si>
  <si>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0.0816</t>
  </si>
  <si>
    <t>0.3549</t>
  </si>
  <si>
    <t>Distribution rate</t>
  </si>
  <si>
    <t>Net sales</t>
  </si>
  <si>
    <t>EBITDA</t>
  </si>
  <si>
    <t>EBIT
                                    1</t>
  </si>
  <si>
    <t>-0.8467</t>
  </si>
  <si>
    <t>-1.244</t>
  </si>
  <si>
    <t>Net income
                                    1</t>
  </si>
  <si>
    <t>2.04</t>
  </si>
  <si>
    <t>8.646</t>
  </si>
  <si>
    <t>Net Debt
                                    1</t>
  </si>
  <si>
    <t>-0.4108</t>
  </si>
  <si>
    <t>-0.0308</t>
  </si>
  <si>
    <t>Reference price
                                    2</t>
  </si>
  <si>
    <t>10.23</t>
  </si>
  <si>
    <t>10.71</t>
  </si>
  <si>
    <t>Nbr of stocks (in thousands)</t>
  </si>
  <si>
    <t>25,000</t>
  </si>
  <si>
    <t>Announcement Date</t>
  </si>
  <si>
    <t>3/31/23</t>
  </si>
  <si>
    <t>4/16/24</t>
  </si>
  <si>
    <t>address1</t>
  </si>
  <si>
    <t>767 Third Avenue</t>
  </si>
  <si>
    <t>address2</t>
  </si>
  <si>
    <t>11th Floor</t>
  </si>
  <si>
    <t>city</t>
  </si>
  <si>
    <t>New York</t>
  </si>
  <si>
    <t>state</t>
  </si>
  <si>
    <t>NY</t>
  </si>
  <si>
    <t>zip</t>
  </si>
  <si>
    <t>10017</t>
  </si>
  <si>
    <t>country</t>
  </si>
  <si>
    <t>phone</t>
  </si>
  <si>
    <t>212 457 1540</t>
  </si>
  <si>
    <t>website</t>
  </si>
  <si>
    <t>https://pearlhac.com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</si>
  <si>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</si>
  <si>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</si>
  <si>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</si>
  <si>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</si>
  <si>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</si>
  <si>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</si>
  <si>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</si>
  <si>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</si>
  <si>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</si>
  <si>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</si>
  <si>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</si>
  <si>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Pearl Holdings Acquisition Corp does not have significant operations. The company intends to effect a merger, share exchange, asset acquisition, share purchase, reorganization, or similar business combination with one or more businesses. It intends to focus its search for a target business operating in the lifestyle, health and wellness, and technology sectors. Pearl Holdings Acquisition Corp was incorporated in 2021 and is based in New York, New York.</t>
  </si>
  <si>
    <t>companyOfficers</t>
  </si>
  <si>
    <t>[{'maxAge': 1, 'name': 'Mr. Craig E. Barnett', 'title': 'Chairman &amp; CEO', 'exercisedValue': 0, 'unexercisedValue': 0}, {'maxAge': 1, 'name': 'Mr. Martin F. Lewis', 'age': 68, 'title': 'MD &amp; CFO', 'yearBorn': 1955, 'exercisedValue': 0, 'unexercisedValue': 0}, {'maxAge': 1, 'name': 'Mr. Scott M. Napolitano', 'age': 46, 'title': 'Managing Director', 'yearBorn': 1977,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</si>
  <si>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</si>
  <si>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</si>
  <si>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</si>
  <si>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</si>
  <si>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</si>
  <si>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</si>
  <si>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</si>
  <si>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</si>
  <si>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</si>
  <si>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</si>
  <si>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</si>
  <si>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</si>
  <si>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</si>
  <si>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</si>
  <si>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</si>
  <si>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</si>
  <si>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</si>
  <si>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</si>
  <si>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</si>
  <si>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</si>
  <si>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</si>
  <si>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</si>
  <si>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</si>
  <si>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</si>
  <si>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</si>
  <si>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</si>
  <si>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</si>
  <si>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</si>
  <si>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</si>
  <si>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</si>
  <si>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</si>
  <si>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</si>
  <si>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</si>
  <si>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</si>
  <si>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</si>
  <si>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</si>
  <si>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</si>
  <si>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</si>
  <si>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</si>
  <si>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</si>
  <si>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</si>
  <si>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</si>
  <si>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</si>
  <si>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</si>
  <si>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</si>
  <si>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</si>
  <si>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</si>
  <si>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</si>
  <si>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</si>
  <si>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Pearl Holdings Acquisition Corp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</si>
  <si>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</si>
  <si>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</si>
  <si>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</si>
  <si>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</si>
  <si>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</si>
  <si>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</si>
  <si>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</si>
  <si>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ddff63e2-c236-39d2-824e-a78c2e08dfce</t>
  </si>
  <si>
    <t>messageBoardId</t>
  </si>
  <si>
    <t>finmb_717221601</t>
  </si>
  <si>
    <t>gmtOffSetMilliseconds</t>
  </si>
  <si>
    <t>currentPrice</t>
  </si>
  <si>
    <t>recommendationKey</t>
  </si>
  <si>
    <t>none</t>
  </si>
  <si>
    <t>totalCash</t>
  </si>
  <si>
    <t>totalCashPerShare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</si>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</sst>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earlha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49.48063255202302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8.1138248E7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-1.101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-15.0</v>
      </c>
      <c r="C2" s="1">
        <v>2.0</v>
      </c>
      <c r="D2" s="1">
        <v>8.0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32.0</v>
      </c>
      <c r="C3" s="1">
        <v>-5.0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-10.0</v>
      </c>
      <c r="C4" s="1">
        <v>-8.0</v>
      </c>
      <c r="D4" s="1">
        <v>86.0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7.0</v>
      </c>
      <c r="C5" s="1">
        <v>1.0</v>
      </c>
      <c r="D5" s="1">
        <v>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-272.0</v>
      </c>
      <c r="C6" s="1">
        <v>-2.0</v>
      </c>
      <c r="D6" s="1">
        <v>183.0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-272.0</v>
      </c>
      <c r="C7" s="1">
        <v>-2.0</v>
      </c>
      <c r="D7" s="1">
        <v>183.0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18.0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18.0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-24.0</v>
      </c>
      <c r="C10" s="1">
        <v>-15.0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-32.0</v>
      </c>
      <c r="C11" s="1">
        <v>-15.0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261.0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-193.0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12.0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274.0</v>
      </c>
      <c r="C15" s="1">
        <v>3.0</v>
      </c>
      <c r="D15" s="1">
        <v>-193.0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1.0</v>
      </c>
      <c r="C16" s="1">
        <v>-95.0</v>
      </c>
      <c r="D16" s="1">
        <v>-38.0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-64.0</v>
      </c>
      <c r="D18" s="1">
        <v>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-64.0</v>
      </c>
      <c r="D19" s="1">
        <v>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11.0</v>
      </c>
      <c r="D20" s="1">
        <v>-86.0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-32.0</v>
      </c>
      <c r="C21" s="1">
        <v>3.0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</v>
      </c>
      <c r="B3" s="1">
        <v>1.0</v>
      </c>
      <c r="C3" s="1">
        <v>41.0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</v>
      </c>
      <c r="B4" s="1">
        <v>1.0</v>
      </c>
      <c r="C4" s="1">
        <v>41.0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</v>
      </c>
      <c r="B5" s="1">
        <v>8.0</v>
      </c>
      <c r="C5" s="1">
        <v>16.0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</v>
      </c>
      <c r="B6" s="1">
        <v>1.0</v>
      </c>
      <c r="C6" s="1">
        <v>57.0</v>
      </c>
      <c r="D6" s="1">
        <v>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</v>
      </c>
      <c r="B7" s="1">
        <v>204.0</v>
      </c>
      <c r="C7" s="1">
        <v>207.0</v>
      </c>
      <c r="D7" s="1">
        <v>23.0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</v>
      </c>
      <c r="B8" s="1">
        <v>205.0</v>
      </c>
      <c r="C8" s="1">
        <v>207.0</v>
      </c>
      <c r="D8" s="1">
        <v>23.0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</v>
      </c>
      <c r="B10" s="1">
        <v>0.0</v>
      </c>
      <c r="C10" s="1">
        <v>3.0</v>
      </c>
      <c r="D10" s="1">
        <v>92.0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</v>
      </c>
      <c r="B11" s="1">
        <v>24.0</v>
      </c>
      <c r="C11" s="1">
        <v>18.0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</v>
      </c>
      <c r="B12" s="1">
        <v>25.0</v>
      </c>
      <c r="C12" s="1">
        <v>22.0</v>
      </c>
      <c r="D12" s="1">
        <v>92.0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</v>
      </c>
      <c r="B13" s="1">
        <v>211.0</v>
      </c>
      <c r="C13" s="1">
        <v>214.0</v>
      </c>
      <c r="D13" s="1">
        <v>30.0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</v>
      </c>
      <c r="B14" s="1">
        <v>211.0</v>
      </c>
      <c r="C14" s="1">
        <v>214.0</v>
      </c>
      <c r="D14" s="1">
        <v>31.0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</v>
      </c>
      <c r="B15" s="1">
        <v>500.0</v>
      </c>
      <c r="C15" s="1">
        <v>500.0</v>
      </c>
      <c r="D15" s="1">
        <v>500.0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</v>
      </c>
      <c r="B16" s="1">
        <v>-5.0</v>
      </c>
      <c r="C16" s="1">
        <v>-6.0</v>
      </c>
      <c r="D16" s="1">
        <v>-7.0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</v>
      </c>
      <c r="B17" s="1">
        <v>-5.0</v>
      </c>
      <c r="C17" s="1">
        <v>-6.0</v>
      </c>
      <c r="D17" s="1">
        <v>-7.0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</v>
      </c>
      <c r="B18" s="1">
        <v>-5.0</v>
      </c>
      <c r="C18" s="1">
        <v>-6.0</v>
      </c>
      <c r="D18" s="1">
        <v>-7.0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</v>
      </c>
      <c r="B19" s="1">
        <v>205.0</v>
      </c>
      <c r="C19" s="1">
        <v>207.0</v>
      </c>
      <c r="D19" s="1">
        <v>23.0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25.0</v>
      </c>
      <c r="C21" s="1">
        <v>25.0</v>
      </c>
      <c r="D21" s="1">
        <v>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25.0</v>
      </c>
      <c r="C22" s="1">
        <v>25.0</v>
      </c>
      <c r="D22" s="1">
        <v>7.0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 t="s">
        <v>65</v>
      </c>
      <c r="C23" s="1" t="s">
        <v>66</v>
      </c>
      <c r="D23" s="1" t="s">
        <v>67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-5.0</v>
      </c>
      <c r="C24" s="1">
        <v>-6.0</v>
      </c>
      <c r="D24" s="1">
        <v>-7.0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 t="s">
        <v>65</v>
      </c>
      <c r="C25" s="1" t="s">
        <v>66</v>
      </c>
      <c r="D25" s="1" t="s">
        <v>67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 t="s">
        <v>71</v>
      </c>
      <c r="C26" s="1" t="s">
        <v>71</v>
      </c>
      <c r="D26" s="1" t="s">
        <v>71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-1.0</v>
      </c>
      <c r="C27" s="1">
        <v>-41.0</v>
      </c>
      <c r="D27" s="1">
        <v>-3.0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3.0</v>
      </c>
      <c r="C28" s="1">
        <v>3.0</v>
      </c>
      <c r="D28" s="1">
        <v>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3.0</v>
      </c>
      <c r="C29" s="1">
        <v>3.0</v>
      </c>
      <c r="D29" s="1">
        <v>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75</v>
      </c>
      <c r="B2" s="1">
        <v>15.0</v>
      </c>
      <c r="C2" s="1">
        <v>84.0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76</v>
      </c>
      <c r="B3" s="1">
        <v>15.0</v>
      </c>
      <c r="C3" s="1">
        <v>84.0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77</v>
      </c>
      <c r="B4" s="1">
        <v>-15.0</v>
      </c>
      <c r="C4" s="1">
        <v>-84.0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</v>
      </c>
      <c r="B5" s="1">
        <v>0.0</v>
      </c>
      <c r="C5" s="1">
        <v>2.0</v>
      </c>
      <c r="D5" s="1">
        <v>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</v>
      </c>
      <c r="B6" s="1">
        <v>0.0</v>
      </c>
      <c r="C6" s="1">
        <v>2.0</v>
      </c>
      <c r="D6" s="1">
        <v>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</v>
      </c>
      <c r="B7" s="1">
        <v>-15.0</v>
      </c>
      <c r="C7" s="1">
        <v>2.0</v>
      </c>
      <c r="D7" s="1">
        <v>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</v>
      </c>
      <c r="B8" s="1">
        <v>-15.0</v>
      </c>
      <c r="C8" s="1">
        <v>2.0</v>
      </c>
      <c r="D8" s="1">
        <v>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</v>
      </c>
      <c r="B9" s="1">
        <v>-15.0</v>
      </c>
      <c r="C9" s="1">
        <v>2.0</v>
      </c>
      <c r="D9" s="1">
        <v>8.0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83</v>
      </c>
      <c r="B10" s="1">
        <v>-15.0</v>
      </c>
      <c r="C10" s="1">
        <v>2.0</v>
      </c>
      <c r="D10" s="1">
        <v>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84</v>
      </c>
      <c r="B11" s="1">
        <v>-15.0</v>
      </c>
      <c r="C11" s="1">
        <v>2.0</v>
      </c>
      <c r="D11" s="1">
        <v>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</v>
      </c>
      <c r="B12" s="1">
        <v>-15.0</v>
      </c>
      <c r="C12" s="1">
        <v>2.0</v>
      </c>
      <c r="D12" s="1">
        <v>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</v>
      </c>
      <c r="B13" s="1">
        <v>-15.0</v>
      </c>
      <c r="C13" s="1">
        <v>2.0</v>
      </c>
      <c r="D13" s="1">
        <v>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87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88</v>
      </c>
      <c r="B15" s="1">
        <v>0.0</v>
      </c>
      <c r="C15" s="1" t="s">
        <v>89</v>
      </c>
      <c r="D15" s="1" t="s">
        <v>90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91</v>
      </c>
      <c r="B16" s="1">
        <v>0.0</v>
      </c>
      <c r="C16" s="1" t="s">
        <v>89</v>
      </c>
      <c r="D16" s="1" t="s">
        <v>90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</v>
      </c>
      <c r="B17" s="1">
        <v>7.0</v>
      </c>
      <c r="C17" s="1">
        <v>25.0</v>
      </c>
      <c r="D17" s="1">
        <v>24.0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</v>
      </c>
      <c r="B18" s="1">
        <v>0.0</v>
      </c>
      <c r="C18" s="1" t="s">
        <v>89</v>
      </c>
      <c r="D18" s="1" t="s">
        <v>90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</v>
      </c>
      <c r="B19" s="1">
        <v>0.0</v>
      </c>
      <c r="C19" s="1" t="s">
        <v>89</v>
      </c>
      <c r="D19" s="1" t="s">
        <v>90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</v>
      </c>
      <c r="B20" s="1">
        <v>7.0</v>
      </c>
      <c r="C20" s="1">
        <v>25.0</v>
      </c>
      <c r="D20" s="1">
        <v>24.0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96</v>
      </c>
      <c r="B21" s="1">
        <v>0.0</v>
      </c>
      <c r="C21" s="1" t="s">
        <v>97</v>
      </c>
      <c r="D21" s="1" t="s">
        <v>98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</v>
      </c>
      <c r="B22" s="1">
        <v>0.0</v>
      </c>
      <c r="C22" s="1" t="s">
        <v>97</v>
      </c>
      <c r="D22" s="1" t="s">
        <v>98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</v>
      </c>
      <c r="B24" s="1">
        <v>-15.0</v>
      </c>
      <c r="C24" s="1">
        <v>-84.0</v>
      </c>
      <c r="D24" s="1">
        <v>-1.0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</v>
      </c>
      <c r="B25" s="1">
        <v>-15.0</v>
      </c>
      <c r="C25" s="1">
        <v>-84.0</v>
      </c>
      <c r="D25" s="1">
        <v>-1.0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</v>
      </c>
      <c r="B26" s="1">
        <v>-9.0</v>
      </c>
      <c r="C26" s="1">
        <v>1.0</v>
      </c>
      <c r="D26" s="1">
        <v>5.0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0.0</v>
      </c>
      <c r="C3" s="1" t="s">
        <v>105</v>
      </c>
      <c r="D3" s="1" t="s">
        <v>106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107</v>
      </c>
      <c r="B4" s="1">
        <v>0.0</v>
      </c>
      <c r="C4" s="1" t="s">
        <v>108</v>
      </c>
      <c r="D4" s="1" t="s">
        <v>109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0.0</v>
      </c>
      <c r="C5" s="1" t="s">
        <v>111</v>
      </c>
      <c r="D5" s="1" t="s">
        <v>112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0.0</v>
      </c>
      <c r="C6" s="1" t="s">
        <v>111</v>
      </c>
      <c r="D6" s="1" t="s">
        <v>112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 t="s">
        <v>116</v>
      </c>
      <c r="C8" s="1" t="s">
        <v>117</v>
      </c>
      <c r="D8" s="1" t="s">
        <v>118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 t="s">
        <v>120</v>
      </c>
      <c r="C9" s="1" t="s">
        <v>121</v>
      </c>
      <c r="D9" s="1" t="s">
        <v>118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 t="s">
        <v>123</v>
      </c>
      <c r="C10" s="1" t="s">
        <v>124</v>
      </c>
      <c r="D10" s="1" t="s">
        <v>125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 t="s">
        <v>128</v>
      </c>
      <c r="C12" s="1" t="s">
        <v>129</v>
      </c>
      <c r="D12" s="1" t="s">
        <v>130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0.0</v>
      </c>
      <c r="C14" s="1" t="s">
        <v>133</v>
      </c>
      <c r="D14" s="1" t="s">
        <v>134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0.0</v>
      </c>
      <c r="C15" s="1" t="s">
        <v>133</v>
      </c>
      <c r="D15" s="1" t="s">
        <v>134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0.0</v>
      </c>
      <c r="C16" s="1">
        <v>0.0</v>
      </c>
      <c r="D16" s="1" t="s">
        <v>137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0.0</v>
      </c>
      <c r="C17" s="1">
        <v>0.0</v>
      </c>
      <c r="D17" s="1" t="s">
        <v>137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0.0</v>
      </c>
      <c r="C18" s="1">
        <v>0.0</v>
      </c>
      <c r="D18" s="1" t="s">
        <v>137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0.0</v>
      </c>
      <c r="C19" s="1">
        <v>0.0</v>
      </c>
      <c r="D19" s="1" t="s">
        <v>141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0.0</v>
      </c>
      <c r="C20" s="1" t="s">
        <v>143</v>
      </c>
      <c r="D20" s="1" t="s">
        <v>144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 t="s">
        <v>146</v>
      </c>
      <c r="D21" s="1" t="s">
        <v>147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0.0</v>
      </c>
      <c r="C22" s="1" t="s">
        <v>146</v>
      </c>
      <c r="D22" s="1" t="s">
        <v>147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0.0</v>
      </c>
      <c r="C23" s="1">
        <v>0.0</v>
      </c>
      <c r="D23" s="1" t="s">
        <v>150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0.0</v>
      </c>
      <c r="C24" s="1">
        <v>0.0</v>
      </c>
      <c r="D24" s="1" t="s">
        <v>152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0.0</v>
      </c>
      <c r="C25" s="1">
        <v>0.0</v>
      </c>
      <c r="D25" s="1" t="s">
        <v>152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0.0</v>
      </c>
      <c r="C27" s="1">
        <v>0.0</v>
      </c>
      <c r="D27" s="1" t="s">
        <v>156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0.0</v>
      </c>
      <c r="C28" s="1">
        <v>0.0</v>
      </c>
      <c r="D28" s="1" t="s">
        <v>156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0.0</v>
      </c>
      <c r="C29" s="1">
        <v>0.0</v>
      </c>
      <c r="D29" s="1" t="s">
        <v>159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0.0</v>
      </c>
      <c r="C30" s="1">
        <v>0.0</v>
      </c>
      <c r="D30" s="1" t="s">
        <v>159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0.0</v>
      </c>
      <c r="C31" s="1">
        <v>0.0</v>
      </c>
      <c r="D31" s="1" t="s">
        <v>162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0.0</v>
      </c>
      <c r="C32" s="1">
        <v>0.0</v>
      </c>
      <c r="D32" s="1" t="s">
        <v>164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0.0</v>
      </c>
      <c r="C33" s="1">
        <v>0.0</v>
      </c>
      <c r="D33" s="1" t="s">
        <v>166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1">
        <v>0.0</v>
      </c>
      <c r="C34" s="1">
        <v>0.0</v>
      </c>
      <c r="D34" s="1" t="s">
        <v>166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>
        <v>0.0</v>
      </c>
      <c r="C35" s="1">
        <v>0.0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169</v>
      </c>
      <c r="C1" s="1" t="s">
        <v>170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171</v>
      </c>
      <c r="B2" s="1" t="s">
        <v>172</v>
      </c>
      <c r="C2" s="1" t="s">
        <v>173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 t="s">
        <v>175</v>
      </c>
      <c r="C3" s="1" t="s">
        <v>176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 t="s">
        <v>178</v>
      </c>
      <c r="C4" s="1" t="s">
        <v>179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 t="s">
        <v>175</v>
      </c>
      <c r="C5" s="1" t="s">
        <v>180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181</v>
      </c>
      <c r="B6" s="1" t="s">
        <v>182</v>
      </c>
      <c r="C6" s="1" t="s">
        <v>183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184</v>
      </c>
      <c r="B7" s="1" t="s">
        <v>185</v>
      </c>
      <c r="C7" s="1" t="s">
        <v>186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175</v>
      </c>
      <c r="C8" s="1" t="s">
        <v>188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175</v>
      </c>
      <c r="C9" s="1" t="s">
        <v>175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190</v>
      </c>
      <c r="B10" s="1" t="s">
        <v>175</v>
      </c>
      <c r="C10" s="1" t="s">
        <v>175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 t="s">
        <v>175</v>
      </c>
      <c r="C11" s="1" t="s">
        <v>175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 t="s">
        <v>193</v>
      </c>
      <c r="C12" s="1" t="s">
        <v>194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 t="s">
        <v>196</v>
      </c>
      <c r="C13" s="1" t="s">
        <v>197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198</v>
      </c>
      <c r="B14" s="1" t="s">
        <v>199</v>
      </c>
      <c r="C14" s="1" t="s">
        <v>200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201</v>
      </c>
      <c r="B15" s="1" t="s">
        <v>175</v>
      </c>
      <c r="C15" s="1" t="s">
        <v>175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202</v>
      </c>
      <c r="B16" s="1" t="s">
        <v>175</v>
      </c>
      <c r="C16" s="1" t="s">
        <v>175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203</v>
      </c>
      <c r="B17" s="1" t="s">
        <v>204</v>
      </c>
      <c r="C17" s="1" t="s">
        <v>205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206</v>
      </c>
      <c r="B18" s="1" t="s">
        <v>175</v>
      </c>
      <c r="C18" s="1" t="s">
        <v>175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207</v>
      </c>
      <c r="B19" s="1" t="s">
        <v>175</v>
      </c>
      <c r="C19" s="1" t="s">
        <v>175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208</v>
      </c>
      <c r="B20" s="1" t="s">
        <v>175</v>
      </c>
      <c r="C20" s="1" t="s">
        <v>175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 t="s">
        <v>210</v>
      </c>
      <c r="C21" s="1" t="s">
        <v>211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212</v>
      </c>
      <c r="B22" s="1" t="s">
        <v>213</v>
      </c>
      <c r="C22" s="1" t="s">
        <v>214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215</v>
      </c>
      <c r="B23" s="1" t="s">
        <v>216</v>
      </c>
      <c r="C23" s="1" t="s">
        <v>217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218</v>
      </c>
      <c r="B24" s="1" t="s">
        <v>219</v>
      </c>
      <c r="C24" s="1" t="s">
        <v>220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221</v>
      </c>
      <c r="B25" s="1" t="s">
        <v>222</v>
      </c>
      <c r="C25" s="1" t="s">
        <v>222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223</v>
      </c>
      <c r="B26" s="1" t="s">
        <v>224</v>
      </c>
      <c r="C26" s="1" t="s">
        <v>225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226</v>
      </c>
      <c r="B2" s="1" t="s">
        <v>227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228</v>
      </c>
      <c r="B3" s="1" t="s">
        <v>229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230</v>
      </c>
      <c r="B4" s="1" t="s">
        <v>231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232</v>
      </c>
      <c r="B5" s="1" t="s">
        <v>233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234</v>
      </c>
      <c r="B6" s="1" t="s">
        <v>235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236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237</v>
      </c>
      <c r="B8" s="1" t="s">
        <v>238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239</v>
      </c>
      <c r="B9" s="4" t="s">
        <v>240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241</v>
      </c>
      <c r="B10" s="1" t="s">
        <v>242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243</v>
      </c>
      <c r="B11" s="1" t="s">
        <v>244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245</v>
      </c>
      <c r="B12" s="1" t="s">
        <v>242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246</v>
      </c>
      <c r="B13" s="1" t="s">
        <v>247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248</v>
      </c>
      <c r="B14" s="1" t="s">
        <v>249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250</v>
      </c>
      <c r="B15" s="1" t="s">
        <v>247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251</v>
      </c>
      <c r="B16" s="1" t="s">
        <v>252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253</v>
      </c>
      <c r="B17" s="1" t="s">
        <v>254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255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256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257</v>
      </c>
      <c r="B20" s="1">
        <v>11.32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258</v>
      </c>
      <c r="B21" s="1">
        <v>11.38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259</v>
      </c>
      <c r="B22" s="1">
        <v>11.32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260</v>
      </c>
      <c r="B23" s="1">
        <v>11.32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261</v>
      </c>
      <c r="B24" s="1">
        <v>11.32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262</v>
      </c>
      <c r="B25" s="1">
        <v>11.38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263</v>
      </c>
      <c r="B26" s="1">
        <v>11.32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264</v>
      </c>
      <c r="B27" s="1">
        <v>11.32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265</v>
      </c>
      <c r="B28" s="1">
        <v>0.023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266</v>
      </c>
      <c r="B29" s="1">
        <v>7515.0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267</v>
      </c>
      <c r="B30" s="1">
        <v>7515.0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268</v>
      </c>
      <c r="B31" s="1">
        <v>7541.0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269</v>
      </c>
      <c r="B32" s="1">
        <v>8.1138248E7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270</v>
      </c>
      <c r="B33" s="1">
        <v>10.67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271</v>
      </c>
      <c r="B34" s="1">
        <v>13.3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272</v>
      </c>
      <c r="B35" s="1">
        <v>11.3206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273</v>
      </c>
      <c r="B36" s="1">
        <v>11.11009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274</v>
      </c>
      <c r="B37" s="1" t="s">
        <v>275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276</v>
      </c>
      <c r="B38" s="1">
        <v>8.0755048E7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277</v>
      </c>
      <c r="B39" s="1">
        <v>2167725.0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278</v>
      </c>
      <c r="B40" s="1">
        <v>7167690.0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279</v>
      </c>
      <c r="B41" s="1">
        <v>1023.0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280</v>
      </c>
      <c r="B42" s="1">
        <v>621.0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281</v>
      </c>
      <c r="B43" s="1">
        <v>1.7276544E9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282</v>
      </c>
      <c r="B44" s="1">
        <v>1.7303328E9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283</v>
      </c>
      <c r="B45" s="1">
        <v>1.0E-4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284</v>
      </c>
      <c r="B46" s="1">
        <v>0.73914003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285</v>
      </c>
      <c r="B47" s="1">
        <v>0.25031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286</v>
      </c>
      <c r="B48" s="1">
        <v>0.18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287</v>
      </c>
      <c r="B49" s="1">
        <v>5.0E-4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288</v>
      </c>
      <c r="B50" s="1">
        <v>7167690.0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289</v>
      </c>
      <c r="B51" s="1">
        <v>-1.101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290</v>
      </c>
      <c r="B52" s="1">
        <v>1.7039808E9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291</v>
      </c>
      <c r="B53" s="1">
        <v>1.7356032E9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292</v>
      </c>
      <c r="B54" s="1">
        <v>1.7197056E9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293</v>
      </c>
      <c r="B55" s="1">
        <v>3635001.0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294</v>
      </c>
      <c r="B56" s="1">
        <v>-0.13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295</v>
      </c>
      <c r="B57" s="1">
        <v>0.057746172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296</v>
      </c>
      <c r="B58" s="1">
        <v>0.22263205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297</v>
      </c>
      <c r="B59" s="1" t="s">
        <v>298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299</v>
      </c>
      <c r="B60" s="1" t="s">
        <v>300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301</v>
      </c>
      <c r="B61" s="1" t="s">
        <v>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302</v>
      </c>
      <c r="B62" s="1" t="s">
        <v>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303</v>
      </c>
      <c r="B63" s="1" t="s">
        <v>304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305</v>
      </c>
      <c r="B64" s="1" t="s">
        <v>304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306</v>
      </c>
      <c r="B65" s="1">
        <v>1.6445034E9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307</v>
      </c>
      <c r="B66" s="1" t="s">
        <v>308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309</v>
      </c>
      <c r="B67" s="1" t="s">
        <v>310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311</v>
      </c>
      <c r="B68" s="1" t="s">
        <v>312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313</v>
      </c>
      <c r="B69" s="1" t="s">
        <v>314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315</v>
      </c>
      <c r="B70" s="1">
        <v>-1.8E7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316</v>
      </c>
      <c r="B71" s="1">
        <v>11.32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317</v>
      </c>
      <c r="B72" s="1" t="s">
        <v>318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319</v>
      </c>
      <c r="B73" s="1">
        <v>24851.0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320</v>
      </c>
      <c r="B74" s="1">
        <v>0.003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321</v>
      </c>
      <c r="B75" s="1">
        <v>0.011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322</v>
      </c>
      <c r="B76" s="1">
        <v>0.034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323</v>
      </c>
      <c r="B77" s="1">
        <v>-0.00808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324</v>
      </c>
      <c r="B78" s="1">
        <v>1062662.0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325</v>
      </c>
      <c r="B79" s="1">
        <v>4869811.0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326</v>
      </c>
      <c r="B80" s="1" t="s">
        <v>275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327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-64.0</v>
      </c>
      <c r="D3" s="1">
        <v>8.0</v>
      </c>
      <c r="E3" s="1">
        <f>IF(D3*FORECAST(E2,B3:D3,B2:D2)&gt;0,FORECAST(E2,B3:D3,B2:D2),D3)*$X$1</f>
        <v>8</v>
      </c>
      <c r="F3" s="1">
        <f>IF(E3*FORECAST(F2,B3:E3,B2:E2)&gt;0,FORECAST(F2,B3:E3,B2:E2),E3)*$X$1</f>
        <v>12</v>
      </c>
      <c r="G3" s="1">
        <f>IF(F3*FORECAST(G2,B3:F3,B2:F2)&gt;0,FORECAST(G2,B3:F3,B2:F2),F3)*$X$1</f>
        <v>21.6</v>
      </c>
      <c r="H3" s="1">
        <f>IF(G3*FORECAST(H2,B3:G3,B2:G2)&gt;0,FORECAST(H2,B3:G3,B2:G2),G3)*$X$1</f>
        <v>31.2</v>
      </c>
      <c r="I3" s="1">
        <f>IF(H3*FORECAST(I2,B3:H3,B2:H2)&gt;0,FORECAST(I2,B3:H3,B2:H2),H3)*$X$1</f>
        <v>40.8</v>
      </c>
      <c r="J3" s="1">
        <f>IF(I3*FORECAST(J2,B3:I3,B2:I2)&gt;0,FORECAST(J2,B3:I3,B2:I2),I3)*$X$1</f>
        <v>50.4</v>
      </c>
      <c r="K3" s="1">
        <f>IF(J3*FORECAST(K2,B3:J3,B2:J2)&gt;0,FORECAST(K2,B3:J3,B2:J2),J3)*$X$1</f>
        <v>60</v>
      </c>
      <c r="L3" s="5">
        <f>IF(K3*FORECAST(L2,B3:K3,B2:K2)&gt;0,FORECAST(L2,B3:K3,B2:K2),K3)*$X$1</f>
        <v>69.6</v>
      </c>
      <c r="M3" s="5">
        <f>IF(L3*FORECAST(M2,B3:L3,B2:L2)&gt;0,FORECAST(M2,B3:L3,B2:L2),L3)*$X$1</f>
        <v>79.2</v>
      </c>
      <c r="N3" s="5">
        <f>IF(M3*FORECAST(N2,B3:M3,B2:M2)&gt;0,FORECAST(N2,B3:M3,B2:M2),M3)*$X$1</f>
        <v>88.8</v>
      </c>
      <c r="O3" s="5">
        <f>IF(N3*FORECAST(O2,B3:N3,B2:N2)&gt;0,FORECAST(O2,B3:N3,B2:N2),N3)*$X$1</f>
        <v>98.4</v>
      </c>
      <c r="P3" s="5">
        <f>IF(O3*FORECAST(P2,B3:O3,B2:O2)&gt;0,FORECAST(P2,B3:O3,B2:O2),O3)*$X$1</f>
        <v>108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</v>
      </c>
      <c r="B4" s="1">
        <v>-1.0</v>
      </c>
      <c r="C4" s="1">
        <v>-41.0</v>
      </c>
      <c r="D4" s="1">
        <v>-3.0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328</v>
      </c>
      <c r="B5" s="1">
        <v>7.0</v>
      </c>
      <c r="C5" s="1">
        <v>25.0</v>
      </c>
      <c r="D5" s="1">
        <v>24.0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329</v>
      </c>
      <c r="L7" s="1">
        <f>IF(P3*FORECAST(P2,B3:P3,B2:P2)&gt;0,FORECAST(P2,B3:P3,B2:P2),O3)*$X$1 * (1+0.02)/(0.0789-0.02)</f>
        <v>1870.288625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330</v>
      </c>
      <c r="L8" s="6">
        <f t="array" ref="L8">NPV(0.0789,F3:P3)</f>
        <v>378.9116789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331</v>
      </c>
      <c r="L9" s="6">
        <f t="array" ref="L9">NPV(0.0789,F16:P16)</f>
        <v>811.1767761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332</v>
      </c>
      <c r="L10" s="6">
        <f>L8 + L9</f>
        <v>1190.088455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72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333</v>
      </c>
      <c r="L12" s="6">
        <f>L10 - L11</f>
        <v>1193.088455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334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49.71201896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1870.288625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-15.0</v>
      </c>
      <c r="C3" s="1">
        <v>2.0</v>
      </c>
      <c r="D3" s="1">
        <v>8.0</v>
      </c>
      <c r="E3" s="1">
        <f>IF(D3*FORECAST(E2,B3:D3,B2:D2)&gt;0,FORECAST(E2,B3:D3,B2:D2),D3)*$X$1</f>
        <v>21.33333333</v>
      </c>
      <c r="F3" s="1">
        <f>IF(E3*FORECAST(F2,B3:E3,B2:E2)&gt;0,FORECAST(F2,B3:E3,B2:E2),E3)*$X$1</f>
        <v>32.83333333</v>
      </c>
      <c r="G3" s="1">
        <f>IF(F3*FORECAST(G2,B3:F3,B2:F2)&gt;0,FORECAST(G2,B3:F3,B2:F2),F3)*$X$1</f>
        <v>44.33333333</v>
      </c>
      <c r="H3" s="1">
        <f>IF(G3*FORECAST(H2,B3:G3,B2:G2)&gt;0,FORECAST(H2,B3:G3,B2:G2),G3)*$X$1</f>
        <v>55.83333333</v>
      </c>
      <c r="I3" s="1">
        <f>IF(H3*FORECAST(I2,B3:H3,B2:H2)&gt;0,FORECAST(I2,B3:H3,B2:H2),H3)*$X$1</f>
        <v>67.33333333</v>
      </c>
      <c r="J3" s="1">
        <f>IF(I3*FORECAST(J2,B3:I3,B2:I2)&gt;0,FORECAST(J2,B3:I3,B2:I2),I3)*$X$1</f>
        <v>78.83333333</v>
      </c>
      <c r="K3" s="1">
        <f>IF(J3*FORECAST(K2,B3:J3,B2:J2)&gt;0,FORECAST(K2,B3:J3,B2:J2),J3)*$X$1</f>
        <v>90.33333333</v>
      </c>
      <c r="L3" s="5">
        <f>IF(K3*FORECAST(L2,B3:K3,B2:K2)&gt;0,FORECAST(L2,B3:K3,B2:K2),K3)*$X$1</f>
        <v>101.8333333</v>
      </c>
      <c r="M3" s="5">
        <f>IF(L3*FORECAST(M2,B3:L3,B2:L2)&gt;0,FORECAST(M2,B3:L3,B2:L2),L3)*$X$1</f>
        <v>113.3333333</v>
      </c>
      <c r="N3" s="5">
        <f>IF(M3*FORECAST(N2,B3:M3,B2:M2)&gt;0,FORECAST(N2,B3:M3,B2:M2),M3)*$X$1</f>
        <v>124.8333333</v>
      </c>
      <c r="O3" s="5">
        <f>IF(N3*FORECAST(O2,B3:N3,B2:N2)&gt;0,FORECAST(O2,B3:N3,B2:N2),N3)*$X$1</f>
        <v>136.3333333</v>
      </c>
      <c r="P3" s="5">
        <f>IF(O3*FORECAST(P2,B3:O3,B2:O2)&gt;0,FORECAST(P2,B3:O3,B2:O2),O3)*$X$1</f>
        <v>147.8333333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</v>
      </c>
      <c r="B4" s="1">
        <v>-1.0</v>
      </c>
      <c r="C4" s="1">
        <v>-41.0</v>
      </c>
      <c r="D4" s="1">
        <v>-3.0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328</v>
      </c>
      <c r="B5" s="1">
        <v>7.0</v>
      </c>
      <c r="C5" s="1">
        <v>25.0</v>
      </c>
      <c r="D5" s="1">
        <v>24.0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329</v>
      </c>
      <c r="L7" s="1">
        <f>IF(P3*FORECAST(P2,B3:P3,B2:P2)&gt;0,FORECAST(P2,B3:P3,B2:P2),O3)*$X$1 * (1+0.02)/(0.0789-0.02)</f>
        <v>2560.101868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330</v>
      </c>
      <c r="L8" s="6">
        <f t="array" ref="L8">NPV(0.0789,F3:P3)</f>
        <v>586.3841139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331</v>
      </c>
      <c r="L9" s="6">
        <f t="array" ref="L9">NPV(0.0789,F16:P16)</f>
        <v>1110.360803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332</v>
      </c>
      <c r="L10" s="6">
        <f>L8 + L9</f>
        <v>1696.744917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72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333</v>
      </c>
      <c r="L12" s="6">
        <f>L10 - L11</f>
        <v>1699.744917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334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70.82270488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2560.101868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