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<sst xmlns="http://schemas.openxmlformats.org/spreadsheetml/2006/main" count="346" uniqueCount="265">
  <si>
    <t>ticker</t>
  </si>
  <si>
    <t>PLMI</t>
  </si>
  <si>
    <t>nombre</t>
  </si>
  <si>
    <t>PLUM ACQUISITION CORP I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</si>
  <si>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</si>
  <si>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</si>
  <si>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</si>
  <si>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</si>
  <si>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</si>
  <si>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</si>
  <si>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</si>
  <si>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</si>
  <si>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</si>
  <si>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</si>
  <si>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</si>
  <si>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</si>
  <si>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-110.99%</t>
  </si>
  <si>
    <t>Total Assets Growth</t>
  </si>
  <si>
    <t>-1.23%</t>
  </si>
  <si>
    <t>Net Property, Plant and Equipment Growth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</si>
  <si>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</si>
  <si>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</si>
  <si>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</si>
  <si>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</si>
  <si>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</si>
  <si>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</si>
  <si>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</si>
  <si>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</si>
  <si>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</si>
  <si>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</si>
  <si>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</si>
  <si>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</si>
  <si>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</si>
  <si>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</si>
  <si>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</si>
  <si>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</si>
  <si>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</si>
  <si>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</si>
  <si>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</si>
  <si>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</si>
  <si>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</si>
  <si>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</si>
  <si>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</si>
  <si>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</si>
  <si>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</si>
  <si>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</si>
  <si>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</si>
  <si>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</si>
  <si>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</si>
  <si>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</si>
  <si>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</si>
  <si>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</si>
  <si>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</si>
  <si>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</si>
  <si>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</si>
  <si>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</si>
  <si>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</si>
  <si>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</si>
  <si>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</si>
  <si>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</si>
  <si>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</si>
  <si>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</si>
  <si>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</si>
  <si>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-0.53</t>
  </si>
  <si>
    <t>-0.38</t>
  </si>
  <si>
    <t>-0.82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</si>
  <si>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</si>
  <si>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</si>
  <si>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</si>
  <si>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</si>
  <si>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</si>
  <si>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</si>
  <si>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</si>
  <si>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</si>
  <si>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</si>
  <si>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</si>
  <si>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</si>
  <si>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</si>
  <si>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</si>
  <si>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</si>
  <si>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</si>
  <si>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</si>
  <si>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</si>
  <si>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</si>
  <si>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</si>
  <si>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</si>
  <si>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</si>
  <si>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</si>
  <si>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</si>
  <si>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</si>
  <si>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</t>
  </si>
  <si>
    <t>0.27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</si>
  <si>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</si>
  <si>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</si>
  <si>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</si>
  <si>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</si>
  <si>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</si>
  <si>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</si>
  <si>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0.12</t>
  </si>
  <si>
    <t>0.15</t>
  </si>
  <si>
    <t>Normalized Diluted EPS</t>
  </si>
  <si>
    <t>EBITA</t>
  </si>
  <si>
    <t>EBIT</t>
  </si>
  <si>
    <t>Normalized Net Income</t>
  </si>
  <si>
    <t>Profitability</t>
  </si>
  <si>
    <t>Return on Assets</t>
  </si>
  <si>
    <t>-0.79</t>
  </si>
  <si>
    <t>-1.08</t>
  </si>
  <si>
    <t>Return on Total Capital</t>
  </si>
  <si>
    <t>14.36</t>
  </si>
  <si>
    <t>17.38</t>
  </si>
  <si>
    <t>Return On Equity %</t>
  </si>
  <si>
    <t>0.28</t>
  </si>
  <si>
    <t>Return on Common Equity</t>
  </si>
  <si>
    <t>Short Term Liquidity</t>
  </si>
  <si>
    <t>Current Ratio</t>
  </si>
  <si>
    <t>0.39</t>
  </si>
  <si>
    <t>0.03</t>
  </si>
  <si>
    <t>0.02</t>
  </si>
  <si>
    <t>Quick Ratio</t>
  </si>
  <si>
    <t>0.09</t>
  </si>
  <si>
    <t>0.01</t>
  </si>
  <si>
    <t>Operating Cash Flow to Current Liabilities</t>
  </si>
  <si>
    <t>-1.83</t>
  </si>
  <si>
    <t>-0.26</t>
  </si>
  <si>
    <t>-0.14</t>
  </si>
  <si>
    <t>Long Term Solvency</t>
  </si>
  <si>
    <t>Total Debt/Equity</t>
  </si>
  <si>
    <t>-6.54</t>
  </si>
  <si>
    <t>-13.54</t>
  </si>
  <si>
    <t>Total Debt / Total Capital</t>
  </si>
  <si>
    <t>-6.99</t>
  </si>
  <si>
    <t>-15.66</t>
  </si>
  <si>
    <t>Total Liabilities / Total Assets</t>
  </si>
  <si>
    <t>106.62</t>
  </si>
  <si>
    <t>104.72</t>
  </si>
  <si>
    <t>125.86</t>
  </si>
  <si>
    <t>EBIT / Interest Expense</t>
  </si>
  <si>
    <t>-4.08</t>
  </si>
  <si>
    <t>Growth Over Prior Year</t>
  </si>
  <si>
    <t>EBITA, 1 Yr. Growth %</t>
  </si>
  <si>
    <t>39.68</t>
  </si>
  <si>
    <t>-23.96</t>
  </si>
  <si>
    <t>EBIT, 1 Yr. Growth %</t>
  </si>
  <si>
    <t>Earnings From Cont. Operations, 1 Yr. Growth %</t>
  </si>
  <si>
    <t>60.42</t>
  </si>
  <si>
    <t>-100.33</t>
  </si>
  <si>
    <t>Net Income, 1 Yr. Growth %</t>
  </si>
  <si>
    <t>Normalized Net Income, 1 Yr. Growth %</t>
  </si>
  <si>
    <t>45.25</t>
  </si>
  <si>
    <t>-100.36</t>
  </si>
  <si>
    <t>Diluted EPS Before Extra, 1 Yr. Growth %</t>
  </si>
  <si>
    <t>35.37</t>
  </si>
  <si>
    <t>-100.73</t>
  </si>
  <si>
    <t>Total Assets, 1 Yr. Growth %</t>
  </si>
  <si>
    <t>1.35</t>
  </si>
  <si>
    <t>-88.98</t>
  </si>
  <si>
    <t>Tangible Book Value, 1 Yr. Growth %</t>
  </si>
  <si>
    <t>-27.78</t>
  </si>
  <si>
    <t>-39.64</t>
  </si>
  <si>
    <t>Common Equity, 1 Yr. Growth %</t>
  </si>
  <si>
    <t>Cash From Operations, 1 Yr. Growth %</t>
  </si>
  <si>
    <t>-52.26</t>
  </si>
  <si>
    <t>4.1</t>
  </si>
  <si>
    <t>Levered Free Cash Flow, 1 Yr. Growth %</t>
  </si>
  <si>
    <t>Unlevered Free Cash Flow, 1 Yr. Growth %</t>
  </si>
  <si>
    <t>-407.66</t>
  </si>
  <si>
    <t>Compound Annual Growth Rate Over Two Years</t>
  </si>
  <si>
    <t>EBITA, 2 Yr. CAGR %</t>
  </si>
  <si>
    <t>3.06</t>
  </si>
  <si>
    <t>EBIT, 2 Yr. CAGR %</t>
  </si>
  <si>
    <t>Earnings From Cont. Operations, 2 Yr. CAGR %</t>
  </si>
  <si>
    <t>-92.74</t>
  </si>
  <si>
    <t>Net Income, 2 Yr. CAGR %</t>
  </si>
  <si>
    <t>Normalized Net Income, 2 Yr. CAGR %</t>
  </si>
  <si>
    <t>Diluted EPS Before Extra, 2 Yr. CAGR %</t>
  </si>
  <si>
    <t>-90.03</t>
  </si>
  <si>
    <t>Total Assets, 2 Yr. CAGR %</t>
  </si>
  <si>
    <t>-66.58</t>
  </si>
  <si>
    <t>Tangible Book Value, 2 Yr. CAGR %</t>
  </si>
  <si>
    <t>-33.97</t>
  </si>
  <si>
    <t>Common Equity, 2 Yr. CAGR %</t>
  </si>
  <si>
    <t>Cash From Operations, 2 Yr. CAGR %</t>
  </si>
  <si>
    <t>-29.51</t>
  </si>
  <si>
    <t>2021</t>
  </si>
  <si>
    <t>2022</t>
  </si>
  <si>
    <t>2023</t>
  </si>
  <si>
    <t>Capitalization
                                    1</t>
  </si>
  <si>
    <t>388.2</t>
  </si>
  <si>
    <t>402.2</t>
  </si>
  <si>
    <t>121.9</t>
  </si>
  <si>
    <t>Change</t>
  </si>
  <si>
    <t>-</t>
  </si>
  <si>
    <t>3.6%</t>
  </si>
  <si>
    <t>-69.69%</t>
  </si>
  <si>
    <t>Enterprise Value (EV)
                                    1</t>
  </si>
  <si>
    <t>388.1</t>
  </si>
  <si>
    <t>403.1</t>
  </si>
  <si>
    <t>123.1</t>
  </si>
  <si>
    <t>3.86%</t>
  </si>
  <si>
    <t>-69.47%</t>
  </si>
  <si>
    <t>P/E ratio</t>
  </si>
  <si>
    <t>49.7x</t>
  </si>
  <si>
    <t>38x</t>
  </si>
  <si>
    <t>-5,576x</t>
  </si>
  <si>
    <t>PBR</t>
  </si>
  <si>
    <t>-18.3x</t>
  </si>
  <si>
    <t>-26.3x</t>
  </si>
  <si>
    <t>-13.2x</t>
  </si>
  <si>
    <t>PEG</t>
  </si>
  <si>
    <t>1.1x</t>
  </si>
  <si>
    <t>55x</t>
  </si>
  <si>
    <t>Capitalization / Revenue</t>
  </si>
  <si>
    <t>EV / Revenue</t>
  </si>
  <si>
    <t>EV / EBITDA</t>
  </si>
  <si>
    <t>EV / EBIT</t>
  </si>
  <si>
    <t>-133x</t>
  </si>
  <si>
    <t>-98.9x</t>
  </si>
  <si>
    <t>-39.7x</t>
  </si>
  <si>
    <t>EV / FCF</t>
  </si>
  <si>
    <t>-744,181,679x</t>
  </si>
  <si>
    <t>103,263,491x</t>
  </si>
  <si>
    <t>FCF Yield</t>
  </si>
  <si>
    <t>-0%</t>
  </si>
  <si>
    <t>0%</t>
  </si>
  <si>
    <t>Dividend per Share
                                    2</t>
  </si>
  <si>
    <t>Rate of return</t>
  </si>
  <si>
    <t>EPS
                                    2</t>
  </si>
  <si>
    <t>0.1958</t>
  </si>
  <si>
    <t>0.2651</t>
  </si>
  <si>
    <t>-0.001946</t>
  </si>
  <si>
    <t>Distribution rate</t>
  </si>
  <si>
    <t>Net sales</t>
  </si>
  <si>
    <t>EBITDA</t>
  </si>
  <si>
    <t>EBIT
                                    1</t>
  </si>
  <si>
    <t>-2.917</t>
  </si>
  <si>
    <t>-4.074</t>
  </si>
  <si>
    <t>-3.098</t>
  </si>
  <si>
    <t>Net income
                                    1</t>
  </si>
  <si>
    <t>6.594</t>
  </si>
  <si>
    <t>10.58</t>
  </si>
  <si>
    <t>-0.0347</t>
  </si>
  <si>
    <t>Net Debt
                                    1</t>
  </si>
  <si>
    <t>-0.1072</t>
  </si>
  <si>
    <t>0.9136</t>
  </si>
  <si>
    <t>1.155</t>
  </si>
  <si>
    <t>Reference price
                                    2</t>
  </si>
  <si>
    <t>9.730</t>
  </si>
  <si>
    <t>10.080</t>
  </si>
  <si>
    <t>10.850</t>
  </si>
  <si>
    <t>Nbr of stocks (in thousands)</t>
  </si>
  <si>
    <t>39,902</t>
  </si>
  <si>
    <t>11,236</t>
  </si>
  <si>
    <t>Announcement Date</t>
  </si>
  <si>
    <t>4/22/22</t>
  </si>
  <si>
    <t>4/17/23</t>
  </si>
  <si>
    <t>3/1/24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</si>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</sst>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34.52071503189622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</v>
      </c>
      <c r="B12" s="1" t="s">
        <v>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20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</v>
      </c>
      <c r="B2" s="1">
        <v>6.0</v>
      </c>
      <c r="C2" s="1">
        <v>10.0</v>
      </c>
      <c r="D2" s="1">
        <v>-3.0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</v>
      </c>
      <c r="B3" s="1">
        <v>-9.0</v>
      </c>
      <c r="C3" s="1">
        <v>-13.0</v>
      </c>
      <c r="D3" s="1">
        <v>-3.0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</v>
      </c>
      <c r="B5" s="1">
        <v>-27.0</v>
      </c>
      <c r="C5" s="1">
        <v>46.0</v>
      </c>
      <c r="D5" s="1">
        <v>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</v>
      </c>
      <c r="B6" s="1">
        <v>-2.0</v>
      </c>
      <c r="C6" s="1">
        <v>-1.0</v>
      </c>
      <c r="D6" s="1">
        <v>-1.0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</v>
      </c>
      <c r="B7" s="1">
        <v>-319.0</v>
      </c>
      <c r="C7" s="1">
        <v>0.0</v>
      </c>
      <c r="D7" s="1">
        <v>293.0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</v>
      </c>
      <c r="B8" s="1">
        <v>-319.0</v>
      </c>
      <c r="C8" s="1">
        <v>0.0</v>
      </c>
      <c r="D8" s="1">
        <v>293.0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</v>
      </c>
      <c r="B9" s="1">
        <v>0.0</v>
      </c>
      <c r="C9" s="1">
        <v>1.0</v>
      </c>
      <c r="D9" s="1">
        <v>25.0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</v>
      </c>
      <c r="B10" s="1">
        <v>0.0</v>
      </c>
      <c r="C10" s="1">
        <v>1.0</v>
      </c>
      <c r="D10" s="1">
        <v>25.0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</v>
      </c>
      <c r="B11" s="1">
        <v>313.0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</v>
      </c>
      <c r="B12" s="1">
        <v>0.0</v>
      </c>
      <c r="C12" s="1">
        <v>0.0</v>
      </c>
      <c r="D12" s="1">
        <v>-294.0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</v>
      </c>
      <c r="B13" s="1">
        <v>8.0</v>
      </c>
      <c r="C13" s="1">
        <v>0.0</v>
      </c>
      <c r="D13" s="1">
        <v>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</v>
      </c>
      <c r="B14" s="1">
        <v>321.0</v>
      </c>
      <c r="C14" s="1">
        <v>1.0</v>
      </c>
      <c r="D14" s="1">
        <v>-292.0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</v>
      </c>
      <c r="B15" s="1">
        <v>10.0</v>
      </c>
      <c r="C15" s="1">
        <v>-2.0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</v>
      </c>
      <c r="B17" s="1">
        <v>0.0</v>
      </c>
      <c r="C17" s="1">
        <v>-54.0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</v>
      </c>
      <c r="B18" s="1">
        <v>0.0</v>
      </c>
      <c r="C18" s="1">
        <v>-54.0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</v>
      </c>
      <c r="B19" s="1">
        <v>0.0</v>
      </c>
      <c r="C19" s="1">
        <v>-2.0</v>
      </c>
      <c r="D19" s="1">
        <v>-3.0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</v>
      </c>
      <c r="B20" s="1">
        <v>0.0</v>
      </c>
      <c r="C20" s="1">
        <v>1.0</v>
      </c>
      <c r="D20" s="1">
        <v>25.0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20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10.0</v>
      </c>
      <c r="C3" s="1">
        <v>8.0</v>
      </c>
      <c r="D3" s="1">
        <v>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10.0</v>
      </c>
      <c r="C4" s="1">
        <v>8.0</v>
      </c>
      <c r="D4" s="1">
        <v>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34.0</v>
      </c>
      <c r="C5" s="1">
        <v>4.0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45.0</v>
      </c>
      <c r="C6" s="1">
        <v>13.0</v>
      </c>
      <c r="D6" s="1">
        <v>14.0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319.0</v>
      </c>
      <c r="C7" s="1">
        <v>324.0</v>
      </c>
      <c r="D7" s="1">
        <v>35.0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320.0</v>
      </c>
      <c r="C8" s="1">
        <v>324.0</v>
      </c>
      <c r="D8" s="1">
        <v>35.0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1">
        <v>1.0</v>
      </c>
      <c r="C10" s="1">
        <v>2.0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1">
        <v>0.0</v>
      </c>
      <c r="C11" s="1">
        <v>1.0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11.0</v>
      </c>
      <c r="C12" s="1">
        <v>23.0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1">
        <v>1.0</v>
      </c>
      <c r="C13" s="1">
        <v>3.0</v>
      </c>
      <c r="D13" s="1">
        <v>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340.0</v>
      </c>
      <c r="C14" s="1">
        <v>335.0</v>
      </c>
      <c r="D14" s="1">
        <v>37.0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341.0</v>
      </c>
      <c r="C15" s="1">
        <v>339.0</v>
      </c>
      <c r="D15" s="1">
        <v>44.0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1">
        <v>799.0</v>
      </c>
      <c r="C16" s="1">
        <v>799.0</v>
      </c>
      <c r="D16" s="1">
        <v>799.0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0.0</v>
      </c>
      <c r="C17" s="1">
        <v>0.0</v>
      </c>
      <c r="D17" s="1">
        <v>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-21.0</v>
      </c>
      <c r="C18" s="1">
        <v>-15.0</v>
      </c>
      <c r="D18" s="1">
        <v>-15.0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-21.0</v>
      </c>
      <c r="C19" s="1">
        <v>-15.0</v>
      </c>
      <c r="D19" s="1">
        <v>-9.0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-21.0</v>
      </c>
      <c r="C20" s="1">
        <v>-15.0</v>
      </c>
      <c r="D20" s="1">
        <v>-9.0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320.0</v>
      </c>
      <c r="C21" s="1">
        <v>324.0</v>
      </c>
      <c r="D21" s="1">
        <v>35.0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</v>
      </c>
      <c r="B23" s="1">
        <v>39.0</v>
      </c>
      <c r="C23" s="1">
        <v>13.0</v>
      </c>
      <c r="D23" s="1">
        <v>11.0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</v>
      </c>
      <c r="B24" s="1">
        <v>39.0</v>
      </c>
      <c r="C24" s="1">
        <v>39.0</v>
      </c>
      <c r="D24" s="1">
        <v>11.0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</v>
      </c>
      <c r="B25" s="1" t="s">
        <v>63</v>
      </c>
      <c r="C25" s="1" t="s">
        <v>64</v>
      </c>
      <c r="D25" s="1" t="s">
        <v>65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-21.0</v>
      </c>
      <c r="C26" s="1">
        <v>-15.0</v>
      </c>
      <c r="D26" s="1">
        <v>-9.0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 t="s">
        <v>63</v>
      </c>
      <c r="C27" s="1" t="s">
        <v>64</v>
      </c>
      <c r="D27" s="1" t="s">
        <v>65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 t="s">
        <v>69</v>
      </c>
      <c r="C28" s="1">
        <v>1.0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-10.0</v>
      </c>
      <c r="C29" s="1">
        <v>91.0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3.0</v>
      </c>
      <c r="C30" s="1">
        <v>0.0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3.0</v>
      </c>
      <c r="C31" s="1">
        <v>3.0</v>
      </c>
      <c r="D31" s="1">
        <v>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20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1">
        <v>2.0</v>
      </c>
      <c r="C2" s="1">
        <v>4.0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2.0</v>
      </c>
      <c r="C3" s="1">
        <v>4.0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-2.0</v>
      </c>
      <c r="C4" s="1">
        <v>-4.0</v>
      </c>
      <c r="D4" s="1">
        <v>-3.0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0.0</v>
      </c>
      <c r="C5" s="1">
        <v>0.0</v>
      </c>
      <c r="D5" s="1">
        <v>-76.0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1.0</v>
      </c>
      <c r="C6" s="1">
        <v>4.0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1.0</v>
      </c>
      <c r="C7" s="1">
        <v>4.0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9.0</v>
      </c>
      <c r="C8" s="1">
        <v>8.0</v>
      </c>
      <c r="D8" s="1">
        <v>-93.0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6.0</v>
      </c>
      <c r="C9" s="1">
        <v>9.0</v>
      </c>
      <c r="D9" s="1">
        <v>-3.0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0.0</v>
      </c>
      <c r="C10" s="1">
        <v>1.0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6.0</v>
      </c>
      <c r="C11" s="1">
        <v>10.0</v>
      </c>
      <c r="D11" s="1">
        <v>-3.0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6.0</v>
      </c>
      <c r="C12" s="1">
        <v>10.0</v>
      </c>
      <c r="D12" s="1">
        <v>-3.0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6.0</v>
      </c>
      <c r="C13" s="1">
        <v>10.0</v>
      </c>
      <c r="D13" s="1">
        <v>-3.0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6.0</v>
      </c>
      <c r="C14" s="1">
        <v>10.0</v>
      </c>
      <c r="D14" s="1">
        <v>-3.0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1">
        <v>6.0</v>
      </c>
      <c r="C15" s="1">
        <v>10.0</v>
      </c>
      <c r="D15" s="1">
        <v>-3.0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>
        <v>6.0</v>
      </c>
      <c r="C16" s="1">
        <v>10.0</v>
      </c>
      <c r="D16" s="1">
        <v>-3.0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 t="s">
        <v>90</v>
      </c>
      <c r="C18" s="1" t="s">
        <v>91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92</v>
      </c>
      <c r="B19" s="1" t="s">
        <v>90</v>
      </c>
      <c r="C19" s="1" t="s">
        <v>91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</v>
      </c>
      <c r="B20" s="1">
        <v>33.0</v>
      </c>
      <c r="C20" s="1">
        <v>39.0</v>
      </c>
      <c r="D20" s="1">
        <v>17.0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</v>
      </c>
      <c r="B21" s="1" t="s">
        <v>90</v>
      </c>
      <c r="C21" s="1" t="s">
        <v>91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</v>
      </c>
      <c r="B22" s="1" t="s">
        <v>90</v>
      </c>
      <c r="C22" s="1" t="s">
        <v>91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>
        <v>33.0</v>
      </c>
      <c r="C23" s="1">
        <v>39.0</v>
      </c>
      <c r="D23" s="1">
        <v>17.0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</v>
      </c>
      <c r="B24" s="1" t="s">
        <v>98</v>
      </c>
      <c r="C24" s="1" t="s">
        <v>99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</v>
      </c>
      <c r="B25" s="1" t="s">
        <v>98</v>
      </c>
      <c r="C25" s="1" t="s">
        <v>99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101</v>
      </c>
      <c r="B27" s="1">
        <v>-2.0</v>
      </c>
      <c r="C27" s="1">
        <v>-4.0</v>
      </c>
      <c r="D27" s="1">
        <v>-3.0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-2.0</v>
      </c>
      <c r="C28" s="1">
        <v>-4.0</v>
      </c>
      <c r="D28" s="1">
        <v>-3.0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103</v>
      </c>
      <c r="B29" s="1">
        <v>4.0</v>
      </c>
      <c r="C29" s="1">
        <v>5.0</v>
      </c>
      <c r="D29" s="1">
        <v>-2.0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20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 t="s">
        <v>106</v>
      </c>
      <c r="D3" s="1" t="s">
        <v>107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0.0</v>
      </c>
      <c r="C4" s="1" t="s">
        <v>109</v>
      </c>
      <c r="D4" s="1" t="s">
        <v>110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0.0</v>
      </c>
      <c r="C5" s="1">
        <v>-58.0</v>
      </c>
      <c r="D5" s="1" t="s">
        <v>112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0.0</v>
      </c>
      <c r="C6" s="1">
        <v>-58.0</v>
      </c>
      <c r="D6" s="1" t="s">
        <v>112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 t="s">
        <v>116</v>
      </c>
      <c r="C8" s="1" t="s">
        <v>117</v>
      </c>
      <c r="D8" s="1" t="s">
        <v>118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 t="s">
        <v>120</v>
      </c>
      <c r="C9" s="1" t="s">
        <v>118</v>
      </c>
      <c r="D9" s="1" t="s">
        <v>121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122</v>
      </c>
      <c r="B10" s="1" t="s">
        <v>123</v>
      </c>
      <c r="C10" s="1" t="s">
        <v>124</v>
      </c>
      <c r="D10" s="1" t="s">
        <v>125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</v>
      </c>
      <c r="B12" s="1">
        <v>0.0</v>
      </c>
      <c r="C12" s="1" t="s">
        <v>128</v>
      </c>
      <c r="D12" s="1" t="s">
        <v>129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 t="s">
        <v>131</v>
      </c>
      <c r="D13" s="1" t="s">
        <v>132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 t="s">
        <v>134</v>
      </c>
      <c r="C14" s="1" t="s">
        <v>135</v>
      </c>
      <c r="D14" s="1" t="s">
        <v>136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0.0</v>
      </c>
      <c r="C15" s="1">
        <v>0.0</v>
      </c>
      <c r="D15" s="1" t="s">
        <v>138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0.0</v>
      </c>
      <c r="C17" s="1" t="s">
        <v>141</v>
      </c>
      <c r="D17" s="1" t="s">
        <v>142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 t="s">
        <v>141</v>
      </c>
      <c r="D18" s="1" t="s">
        <v>142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0.0</v>
      </c>
      <c r="C19" s="1" t="s">
        <v>145</v>
      </c>
      <c r="D19" s="1" t="s">
        <v>146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0.0</v>
      </c>
      <c r="C20" s="1" t="s">
        <v>145</v>
      </c>
      <c r="D20" s="1" t="s">
        <v>146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0.0</v>
      </c>
      <c r="C21" s="1" t="s">
        <v>149</v>
      </c>
      <c r="D21" s="1" t="s">
        <v>150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 t="s">
        <v>152</v>
      </c>
      <c r="D22" s="1" t="s">
        <v>153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0.0</v>
      </c>
      <c r="C23" s="1" t="s">
        <v>155</v>
      </c>
      <c r="D23" s="1" t="s">
        <v>156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0.0</v>
      </c>
      <c r="C24" s="1" t="s">
        <v>158</v>
      </c>
      <c r="D24" s="1" t="s">
        <v>159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0.0</v>
      </c>
      <c r="C25" s="1" t="s">
        <v>158</v>
      </c>
      <c r="D25" s="1" t="s">
        <v>159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0.0</v>
      </c>
      <c r="C26" s="1" t="s">
        <v>162</v>
      </c>
      <c r="D26" s="1" t="s">
        <v>163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0.0</v>
      </c>
      <c r="C27" s="1">
        <v>0.0</v>
      </c>
      <c r="D27" s="1">
        <v>-320.0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0.0</v>
      </c>
      <c r="C28" s="1">
        <v>0.0</v>
      </c>
      <c r="D28" s="1" t="s">
        <v>166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0.0</v>
      </c>
      <c r="C30" s="1">
        <v>0.0</v>
      </c>
      <c r="D30" s="1" t="s">
        <v>169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0.0</v>
      </c>
      <c r="C31" s="1">
        <v>0.0</v>
      </c>
      <c r="D31" s="1" t="s">
        <v>169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0.0</v>
      </c>
      <c r="C32" s="1">
        <v>0.0</v>
      </c>
      <c r="D32" s="1" t="s">
        <v>172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>
        <v>0.0</v>
      </c>
      <c r="C33" s="1">
        <v>0.0</v>
      </c>
      <c r="D33" s="1" t="s">
        <v>172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0.0</v>
      </c>
      <c r="C34" s="1">
        <v>0.0</v>
      </c>
      <c r="D34" s="1" t="s">
        <v>172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0.0</v>
      </c>
      <c r="C35" s="1">
        <v>0.0</v>
      </c>
      <c r="D35" s="1" t="s">
        <v>176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0.0</v>
      </c>
      <c r="C36" s="1">
        <v>0.0</v>
      </c>
      <c r="D36" s="1" t="s">
        <v>178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0.0</v>
      </c>
      <c r="C37" s="1">
        <v>0.0</v>
      </c>
      <c r="D37" s="1" t="s">
        <v>180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181</v>
      </c>
      <c r="B38" s="1">
        <v>0.0</v>
      </c>
      <c r="C38" s="1">
        <v>0.0</v>
      </c>
      <c r="D38" s="1" t="s">
        <v>180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182</v>
      </c>
      <c r="B39" s="1">
        <v>0.0</v>
      </c>
      <c r="C39" s="1">
        <v>0.0</v>
      </c>
      <c r="D39" s="1" t="s">
        <v>183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20</v>
      </c>
      <c r="B1" s="1" t="s">
        <v>184</v>
      </c>
      <c r="C1" s="1" t="s">
        <v>185</v>
      </c>
      <c r="D1" s="1" t="s">
        <v>186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1" t="s">
        <v>188</v>
      </c>
      <c r="C2" s="1" t="s">
        <v>189</v>
      </c>
      <c r="D2" s="1" t="s">
        <v>190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191</v>
      </c>
      <c r="B3" s="1" t="s">
        <v>192</v>
      </c>
      <c r="C3" s="1" t="s">
        <v>193</v>
      </c>
      <c r="D3" s="1" t="s">
        <v>194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195</v>
      </c>
      <c r="B4" s="1" t="s">
        <v>196</v>
      </c>
      <c r="C4" s="1" t="s">
        <v>197</v>
      </c>
      <c r="D4" s="1" t="s">
        <v>198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191</v>
      </c>
      <c r="B5" s="1" t="s">
        <v>192</v>
      </c>
      <c r="C5" s="1" t="s">
        <v>199</v>
      </c>
      <c r="D5" s="1" t="s">
        <v>200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 t="s">
        <v>202</v>
      </c>
      <c r="C6" s="1" t="s">
        <v>203</v>
      </c>
      <c r="D6" s="1" t="s">
        <v>204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1" t="s">
        <v>206</v>
      </c>
      <c r="C7" s="1" t="s">
        <v>207</v>
      </c>
      <c r="D7" s="1" t="s">
        <v>208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 t="s">
        <v>192</v>
      </c>
      <c r="C8" s="1" t="s">
        <v>210</v>
      </c>
      <c r="D8" s="1" t="s">
        <v>211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212</v>
      </c>
      <c r="B9" s="1" t="s">
        <v>192</v>
      </c>
      <c r="C9" s="1" t="s">
        <v>192</v>
      </c>
      <c r="D9" s="1" t="s">
        <v>192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213</v>
      </c>
      <c r="B10" s="1" t="s">
        <v>192</v>
      </c>
      <c r="C10" s="1" t="s">
        <v>192</v>
      </c>
      <c r="D10" s="1" t="s">
        <v>192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214</v>
      </c>
      <c r="B11" s="1" t="s">
        <v>192</v>
      </c>
      <c r="C11" s="1" t="s">
        <v>192</v>
      </c>
      <c r="D11" s="1" t="s">
        <v>192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 t="s">
        <v>216</v>
      </c>
      <c r="C12" s="1" t="s">
        <v>217</v>
      </c>
      <c r="D12" s="1" t="s">
        <v>218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 t="s">
        <v>192</v>
      </c>
      <c r="C13" s="1" t="s">
        <v>220</v>
      </c>
      <c r="D13" s="1" t="s">
        <v>221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222</v>
      </c>
      <c r="B14" s="1" t="s">
        <v>192</v>
      </c>
      <c r="C14" s="1" t="s">
        <v>223</v>
      </c>
      <c r="D14" s="1" t="s">
        <v>224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 t="s">
        <v>192</v>
      </c>
      <c r="C15" s="1" t="s">
        <v>192</v>
      </c>
      <c r="D15" s="1" t="s">
        <v>192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192</v>
      </c>
      <c r="C16" s="1" t="s">
        <v>192</v>
      </c>
      <c r="D16" s="1" t="s">
        <v>192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227</v>
      </c>
      <c r="B17" s="1" t="s">
        <v>228</v>
      </c>
      <c r="C17" s="1" t="s">
        <v>229</v>
      </c>
      <c r="D17" s="1" t="s">
        <v>230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231</v>
      </c>
      <c r="B18" s="1" t="s">
        <v>192</v>
      </c>
      <c r="C18" s="1" t="s">
        <v>192</v>
      </c>
      <c r="D18" s="1" t="s">
        <v>192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1" t="s">
        <v>192</v>
      </c>
      <c r="C19" s="1" t="s">
        <v>192</v>
      </c>
      <c r="D19" s="1" t="s">
        <v>192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233</v>
      </c>
      <c r="B20" s="1" t="s">
        <v>192</v>
      </c>
      <c r="C20" s="1" t="s">
        <v>192</v>
      </c>
      <c r="D20" s="1" t="s">
        <v>192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 t="s">
        <v>235</v>
      </c>
      <c r="C21" s="1" t="s">
        <v>236</v>
      </c>
      <c r="D21" s="1" t="s">
        <v>237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1" t="s">
        <v>239</v>
      </c>
      <c r="C22" s="1" t="s">
        <v>240</v>
      </c>
      <c r="D22" s="1" t="s">
        <v>241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242</v>
      </c>
      <c r="B23" s="1" t="s">
        <v>243</v>
      </c>
      <c r="C23" s="1" t="s">
        <v>244</v>
      </c>
      <c r="D23" s="1" t="s">
        <v>245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1" t="s">
        <v>247</v>
      </c>
      <c r="C24" s="1" t="s">
        <v>248</v>
      </c>
      <c r="D24" s="1" t="s">
        <v>249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250</v>
      </c>
      <c r="B25" s="1" t="s">
        <v>251</v>
      </c>
      <c r="C25" s="1" t="s">
        <v>251</v>
      </c>
      <c r="D25" s="1" t="s">
        <v>252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253</v>
      </c>
      <c r="B26" s="1" t="s">
        <v>254</v>
      </c>
      <c r="C26" s="1" t="s">
        <v>255</v>
      </c>
      <c r="D26" s="1" t="s">
        <v>256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-54.0</v>
      </c>
      <c r="D3" s="1">
        <v>1.0</v>
      </c>
      <c r="E3" s="1">
        <f>IF(D3*FORECAST(E2,B3:D3,B2:D2)&gt;0,FORECAST(E2,B3:D3,B2:D2),D3)*$X$1</f>
        <v>1</v>
      </c>
      <c r="F3" s="1">
        <f>IF(E3*FORECAST(F2,B3:E3,B2:E2)&gt;0,FORECAST(F2,B3:E3,B2:E2),E3)*$X$1</f>
        <v>1.5</v>
      </c>
      <c r="G3" s="1">
        <f>IF(F3*FORECAST(G2,B3:F3,B2:F2)&gt;0,FORECAST(G2,B3:F3,B2:F2),F3)*$X$1</f>
        <v>7.3</v>
      </c>
      <c r="H3" s="1">
        <f>IF(G3*FORECAST(H2,B3:G3,B2:G2)&gt;0,FORECAST(H2,B3:G3,B2:G2),G3)*$X$1</f>
        <v>13.1</v>
      </c>
      <c r="I3" s="1">
        <f>IF(H3*FORECAST(I2,B3:H3,B2:H2)&gt;0,FORECAST(I2,B3:H3,B2:H2),H3)*$X$1</f>
        <v>18.9</v>
      </c>
      <c r="J3" s="1">
        <f>IF(I3*FORECAST(J2,B3:I3,B2:I2)&gt;0,FORECAST(J2,B3:I3,B2:I2),I3)*$X$1</f>
        <v>24.7</v>
      </c>
      <c r="K3" s="1">
        <f>IF(J3*FORECAST(K2,B3:J3,B2:J2)&gt;0,FORECAST(K2,B3:J3,B2:J2),J3)*$X$1</f>
        <v>30.5</v>
      </c>
      <c r="L3" s="4">
        <f>IF(K3*FORECAST(L2,B3:K3,B2:K2)&gt;0,FORECAST(L2,B3:K3,B2:K2),K3)*$X$1</f>
        <v>36.3</v>
      </c>
      <c r="M3" s="4">
        <f>IF(L3*FORECAST(M2,B3:L3,B2:L2)&gt;0,FORECAST(M2,B3:L3,B2:L2),L3)*$X$1</f>
        <v>42.1</v>
      </c>
      <c r="N3" s="4">
        <f>IF(M3*FORECAST(N2,B3:M3,B2:M2)&gt;0,FORECAST(N2,B3:M3,B2:M2),M3)*$X$1</f>
        <v>47.9</v>
      </c>
      <c r="O3" s="4">
        <f>IF(N3*FORECAST(O2,B3:N3,B2:N2)&gt;0,FORECAST(O2,B3:N3,B2:N2),N3)*$X$1</f>
        <v>53.7</v>
      </c>
      <c r="P3" s="4">
        <f>IF(O3*FORECAST(P2,B3:O3,B2:O2)&gt;0,FORECAST(P2,B3:O3,B2:O2),O3)*$X$1</f>
        <v>59.5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-10.0</v>
      </c>
      <c r="C4" s="1">
        <v>91.0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258</v>
      </c>
      <c r="B5" s="1">
        <v>33.0</v>
      </c>
      <c r="C5" s="1">
        <v>39.0</v>
      </c>
      <c r="D5" s="1">
        <v>17.0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259</v>
      </c>
      <c r="L7" s="1">
        <f>IF(P3*FORECAST(P2,B3:P3,B2:P2)&gt;0,FORECAST(P2,B3:P3,B2:P2),O3)*$X$1 * (1+0.02)/(0.0789-0.02)</f>
        <v>1030.390492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260</v>
      </c>
      <c r="L8" s="5">
        <f t="array" ref="L8">NPV(0.0789,F3:P3)</f>
        <v>187.6567975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261</v>
      </c>
      <c r="L9" s="5">
        <f t="array" ref="L9">NPV(0.0789,F16:P16)</f>
        <v>446.8983165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262</v>
      </c>
      <c r="L10" s="5">
        <f>L8 + L9</f>
        <v>634.5551139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263</v>
      </c>
      <c r="L12" s="5">
        <f>L10 - L11</f>
        <v>633.5551139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264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37.26794788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1030.390492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21</v>
      </c>
      <c r="B3" s="1">
        <v>6.0</v>
      </c>
      <c r="C3" s="1">
        <v>10.0</v>
      </c>
      <c r="D3" s="1">
        <v>-3.0</v>
      </c>
      <c r="E3" s="1">
        <f>IF(D3*FORECAST(E2,B3:D3,B2:D2)&gt;0,FORECAST(E2,B3:D3,B2:D2),D3)*$X$1</f>
        <v>-4.666666667</v>
      </c>
      <c r="F3" s="1">
        <f>IF(E3*FORECAST(F2,B3:E3,B2:E2)&gt;0,FORECAST(F2,B3:E3,B2:E2),E3)*$X$1</f>
        <v>-9.166666667</v>
      </c>
      <c r="G3" s="1">
        <f>IF(F3*FORECAST(G2,B3:F3,B2:F2)&gt;0,FORECAST(G2,B3:F3,B2:F2),F3)*$X$1</f>
        <v>-13.66666667</v>
      </c>
      <c r="H3" s="1">
        <f>IF(G3*FORECAST(H2,B3:G3,B2:G2)&gt;0,FORECAST(H2,B3:G3,B2:G2),G3)*$X$1</f>
        <v>-18.16666667</v>
      </c>
      <c r="I3" s="1">
        <f>IF(H3*FORECAST(I2,B3:H3,B2:H2)&gt;0,FORECAST(I2,B3:H3,B2:H2),H3)*$X$1</f>
        <v>-22.66666667</v>
      </c>
      <c r="J3" s="1">
        <f>IF(I3*FORECAST(J2,B3:I3,B2:I2)&gt;0,FORECAST(J2,B3:I3,B2:I2),I3)*$X$1</f>
        <v>-27.16666667</v>
      </c>
      <c r="K3" s="1">
        <f>IF(J3*FORECAST(K2,B3:J3,B2:J2)&gt;0,FORECAST(K2,B3:J3,B2:J2),J3)*$X$1</f>
        <v>-31.66666667</v>
      </c>
      <c r="L3" s="4">
        <f>IF(K3*FORECAST(L2,B3:K3,B2:K2)&gt;0,FORECAST(L2,B3:K3,B2:K2),K3)*$X$1</f>
        <v>-36.16666667</v>
      </c>
      <c r="M3" s="4">
        <f>IF(L3*FORECAST(M2,B3:L3,B2:L2)&gt;0,FORECAST(M2,B3:L3,B2:L2),L3)*$X$1</f>
        <v>-40.66666667</v>
      </c>
      <c r="N3" s="4">
        <f>IF(M3*FORECAST(N2,B3:M3,B2:M2)&gt;0,FORECAST(N2,B3:M3,B2:M2),M3)*$X$1</f>
        <v>-45.16666667</v>
      </c>
      <c r="O3" s="4">
        <f>IF(N3*FORECAST(O2,B3:N3,B2:N2)&gt;0,FORECAST(O2,B3:N3,B2:N2),N3)*$X$1</f>
        <v>-49.66666667</v>
      </c>
      <c r="P3" s="4">
        <f>IF(O3*FORECAST(P2,B3:O3,B2:O2)&gt;0,FORECAST(P2,B3:O3,B2:O2),O3)*$X$1</f>
        <v>-54.16666667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</v>
      </c>
      <c r="B4" s="1">
        <v>-10.0</v>
      </c>
      <c r="C4" s="1">
        <v>91.0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258</v>
      </c>
      <c r="B5" s="1">
        <v>33.0</v>
      </c>
      <c r="C5" s="1">
        <v>39.0</v>
      </c>
      <c r="D5" s="1">
        <v>17.0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259</v>
      </c>
      <c r="L7" s="1">
        <f>IF(P3*FORECAST(P2,B3:P3,B2:P2)&gt;0,FORECAST(P2,B3:P3,B2:P2),O3)*$X$1 * (1+0.02)/(0.0789-0.02)</f>
        <v>-938.0305603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260</v>
      </c>
      <c r="L8" s="5">
        <f t="array" ref="L8">NPV(0.0789,F3:P3)</f>
        <v>-203.0341664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261</v>
      </c>
      <c r="L9" s="5">
        <f t="array" ref="L9">NPV(0.0789,F16:P16)</f>
        <v>-406.8402041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262</v>
      </c>
      <c r="L10" s="5">
        <f>L8 + L9</f>
        <v>-609.8743705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263</v>
      </c>
      <c r="L12" s="5">
        <f>L10 - L11</f>
        <v>-610.8743705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264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-35.9337865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-938.0305603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