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<sst xmlns="http://schemas.openxmlformats.org/spreadsheetml/2006/main" count="867" uniqueCount="724">
  <si>
    <t>ticker</t>
  </si>
  <si>
    <t>ORGN</t>
  </si>
  <si>
    <t>nombre</t>
  </si>
  <si>
    <t>ORIGIN MATERIALS INC</t>
  </si>
  <si>
    <t>empresa</t>
  </si>
  <si>
    <t>Commodity Chemicals</t>
  </si>
  <si>
    <t>Open</t>
  </si>
  <si>
    <t>Target Price</t>
  </si>
  <si>
    <t>Upside</t>
  </si>
  <si>
    <t>-5216.79%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</si>
  <si>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</si>
  <si>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</si>
  <si>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</si>
  <si>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</si>
  <si>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</si>
  <si>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</si>
  <si>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</si>
  <si>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</si>
  <si>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-46.15%</t>
  </si>
  <si>
    <t>Total Assets Growth</t>
  </si>
  <si>
    <t>0.00%</t>
  </si>
  <si>
    <t>Net Property, Plant and Equipment Growth</t>
  </si>
  <si>
    <t>-6.67%</t>
  </si>
  <si>
    <t>EBITDA Growth</t>
  </si>
  <si>
    <t>124.62%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</si>
  <si>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</si>
  <si>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</si>
  <si>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</si>
  <si>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</si>
  <si>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</si>
  <si>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</si>
  <si>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</si>
  <si>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</si>
  <si>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</si>
  <si>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</si>
  <si>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</si>
  <si>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</si>
  <si>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</si>
  <si>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</si>
  <si>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</si>
  <si>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</si>
  <si>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</si>
  <si>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</si>
  <si>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</si>
  <si>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</si>
  <si>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</si>
  <si>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</si>
  <si>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</si>
  <si>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</si>
  <si>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</si>
  <si>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</si>
  <si>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</si>
  <si>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</si>
  <si>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</si>
  <si>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</si>
  <si>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</si>
  <si>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</si>
  <si>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</si>
  <si>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</si>
  <si>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</si>
  <si>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</si>
  <si>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</si>
  <si>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</si>
  <si>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</si>
  <si>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</si>
  <si>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</si>
  <si>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</si>
  <si>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</si>
  <si>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</si>
  <si>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</si>
  <si>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</si>
  <si>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</si>
  <si>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</si>
  <si>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</si>
  <si>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</si>
  <si>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</si>
  <si>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</si>
  <si>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</si>
  <si>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</si>
  <si>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</si>
  <si>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</si>
  <si>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</si>
  <si>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</si>
  <si>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</si>
  <si>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</si>
  <si>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</si>
  <si>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</si>
  <si>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</si>
  <si>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</si>
  <si>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</si>
  <si>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</si>
  <si>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</si>
  <si>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</si>
  <si>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</si>
  <si>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</si>
  <si>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</si>
  <si>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</si>
  <si>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</si>
  <si>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</si>
  <si>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</si>
  <si>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</si>
  <si>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</si>
  <si>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21.8</t>
  </si>
  <si>
    <t>0.09</t>
  </si>
  <si>
    <t>2.22</t>
  </si>
  <si>
    <t>2.72</t>
  </si>
  <si>
    <t>2.99</t>
  </si>
  <si>
    <t>Tangible Book Value</t>
  </si>
  <si>
    <t>Tangible Book Value Per Share</t>
  </si>
  <si>
    <t>21.57</t>
  </si>
  <si>
    <t>-0.11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</si>
  <si>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</si>
  <si>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</si>
  <si>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</si>
  <si>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</si>
  <si>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</si>
  <si>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</si>
  <si>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Land - (BS)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</si>
  <si>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</si>
  <si>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</si>
  <si>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</si>
  <si>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</si>
  <si>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</si>
  <si>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</si>
  <si>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</si>
  <si>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</si>
  <si>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</si>
  <si>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</si>
  <si>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</si>
  <si>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</si>
  <si>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</si>
  <si>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</si>
  <si>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</si>
  <si>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</si>
  <si>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</si>
  <si>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</si>
  <si>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</si>
  <si>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</si>
  <si>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</si>
  <si>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</si>
  <si>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</si>
  <si>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</si>
  <si>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</si>
  <si>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</si>
  <si>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</si>
  <si>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</si>
  <si>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-0.37</t>
  </si>
  <si>
    <t>-23.58</t>
  </si>
  <si>
    <t>0.42</t>
  </si>
  <si>
    <t>0.57</t>
  </si>
  <si>
    <t>0.17</t>
  </si>
  <si>
    <t>Basic EPS - Continuing Operations</t>
  </si>
  <si>
    <t>Basic Weighted Average Shares Outstanding</t>
  </si>
  <si>
    <t>Net EPS - Diluted</t>
  </si>
  <si>
    <t>0.4</t>
  </si>
  <si>
    <t>0.55</t>
  </si>
  <si>
    <t>Diluted EPS - Continuing Operations</t>
  </si>
  <si>
    <t>Diluted Weighted Average Shares Outstanding</t>
  </si>
  <si>
    <t>Normalized Basic EPS</t>
  </si>
  <si>
    <t>-0.23</t>
  </si>
  <si>
    <t>-14.74</t>
  </si>
  <si>
    <t>-0.2</t>
  </si>
  <si>
    <t>-0.04</t>
  </si>
  <si>
    <t>-0.09</t>
  </si>
  <si>
    <t>Normalized Diluted EPS</t>
  </si>
  <si>
    <t>-0.19</t>
  </si>
  <si>
    <t>-0.08</t>
  </si>
  <si>
    <t>EBITDA</t>
  </si>
  <si>
    <t>EBITA</t>
  </si>
  <si>
    <t>EBIT</t>
  </si>
  <si>
    <t>EBITDAR</t>
  </si>
  <si>
    <t>Total Revenues (As Reported)</t>
  </si>
  <si>
    <t>Effective Tax Rate - (Ratio)</t>
  </si>
  <si>
    <t>-4.79</t>
  </si>
  <si>
    <t>Current Domestic Taxes</t>
  </si>
  <si>
    <t>Current Foreign Taxes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</si>
  <si>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</si>
  <si>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</si>
  <si>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</si>
  <si>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</si>
  <si>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</si>
  <si>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</si>
  <si>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</si>
  <si>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</si>
  <si>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</si>
  <si>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</si>
  <si>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</si>
  <si>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</si>
  <si>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</si>
  <si>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</si>
  <si>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</si>
  <si>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</si>
  <si>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</si>
  <si>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-14.68</t>
  </si>
  <si>
    <t>-5.89</t>
  </si>
  <si>
    <t>-4.85</t>
  </si>
  <si>
    <t>-7.18</t>
  </si>
  <si>
    <t>Return on Total Capital</t>
  </si>
  <si>
    <t>-19.02</t>
  </si>
  <si>
    <t>-9.41</t>
  </si>
  <si>
    <t>-6.89</t>
  </si>
  <si>
    <t>-8.28</t>
  </si>
  <si>
    <t>Return On Equity %</t>
  </si>
  <si>
    <t>-126.03</t>
  </si>
  <si>
    <t>26.07</t>
  </si>
  <si>
    <t>23.09</t>
  </si>
  <si>
    <t>5.95</t>
  </si>
  <si>
    <t>Return on Common Equity</t>
  </si>
  <si>
    <t>-215.55</t>
  </si>
  <si>
    <t>27.72</t>
  </si>
  <si>
    <t>Margin Analysis</t>
  </si>
  <si>
    <t>Gross Profit Margin %</t>
  </si>
  <si>
    <t>18.1</t>
  </si>
  <si>
    <t>SG&amp;A Margin</t>
  </si>
  <si>
    <t>122.83</t>
  </si>
  <si>
    <t>EBITDA Margin %</t>
  </si>
  <si>
    <t>-178.85</t>
  </si>
  <si>
    <t>EBITA Margin %</t>
  </si>
  <si>
    <t>-190.53</t>
  </si>
  <si>
    <t>EBIT Margin %</t>
  </si>
  <si>
    <t>Income From Continuing Operations Margin %</t>
  </si>
  <si>
    <t>82.62</t>
  </si>
  <si>
    <t>Net Income Margin %</t>
  </si>
  <si>
    <t>Net Avail. For Common Margin %</t>
  </si>
  <si>
    <t>Normalized Net Income Margin</t>
  </si>
  <si>
    <t>-41.82</t>
  </si>
  <si>
    <t>Levered Free Cash Flow Margin</t>
  </si>
  <si>
    <t>-528.7</t>
  </si>
  <si>
    <t>Unlevered Free Cash Flow Margin</t>
  </si>
  <si>
    <t>-528.42</t>
  </si>
  <si>
    <t>Asset Turnover</t>
  </si>
  <si>
    <t>0.06</t>
  </si>
  <si>
    <t>Fixed Assets Turnover</t>
  </si>
  <si>
    <t>0.14</t>
  </si>
  <si>
    <t>Short Term Liquidity</t>
  </si>
  <si>
    <t>Current Ratio</t>
  </si>
  <si>
    <t>1.92</t>
  </si>
  <si>
    <t>0.27</t>
  </si>
  <si>
    <t>107.76</t>
  </si>
  <si>
    <t>16.73</t>
  </si>
  <si>
    <t>14.55</t>
  </si>
  <si>
    <t>Quick Ratio</t>
  </si>
  <si>
    <t>1.62</t>
  </si>
  <si>
    <t>106.69</t>
  </si>
  <si>
    <t>16.54</t>
  </si>
  <si>
    <t>13.83</t>
  </si>
  <si>
    <t>Operating Cash Flow to Current Liabilities</t>
  </si>
  <si>
    <t>-2.84</t>
  </si>
  <si>
    <t>-0.7</t>
  </si>
  <si>
    <t>-5.26</t>
  </si>
  <si>
    <t>-1.32</t>
  </si>
  <si>
    <t>-4.69</t>
  </si>
  <si>
    <t>Long Term Solvency</t>
  </si>
  <si>
    <t>Total Debt/Equity</t>
  </si>
  <si>
    <t>38.18</t>
  </si>
  <si>
    <t>74.57</t>
  </si>
  <si>
    <t>3.97</t>
  </si>
  <si>
    <t>3.74</t>
  </si>
  <si>
    <t>3.52</t>
  </si>
  <si>
    <t>Total Debt / Total Capital</t>
  </si>
  <si>
    <t>27.63</t>
  </si>
  <si>
    <t>42.72</t>
  </si>
  <si>
    <t>3.82</t>
  </si>
  <si>
    <t>3.61</t>
  </si>
  <si>
    <t>3.4</t>
  </si>
  <si>
    <t>LT Debt/Equity</t>
  </si>
  <si>
    <t>35.46</t>
  </si>
  <si>
    <t>57.87</t>
  </si>
  <si>
    <t>3.88</t>
  </si>
  <si>
    <t>3.58</t>
  </si>
  <si>
    <t>3.02</t>
  </si>
  <si>
    <t>Long-Term Debt / Total Capital</t>
  </si>
  <si>
    <t>25.66</t>
  </si>
  <si>
    <t>33.15</t>
  </si>
  <si>
    <t>3.73</t>
  </si>
  <si>
    <t>3.45</t>
  </si>
  <si>
    <t>2.92</t>
  </si>
  <si>
    <t>Total Liabilities / Total Assets</t>
  </si>
  <si>
    <t>39.88</t>
  </si>
  <si>
    <t>59.19</t>
  </si>
  <si>
    <t>40.54</t>
  </si>
  <si>
    <t>23.66</t>
  </si>
  <si>
    <t>8.52</t>
  </si>
  <si>
    <t>EBIT / Interest Expense</t>
  </si>
  <si>
    <t>-214.31</t>
  </si>
  <si>
    <t>-32.73</t>
  </si>
  <si>
    <t>-9.26</t>
  </si>
  <si>
    <t>-418.95</t>
  </si>
  <si>
    <t>EBITDA / Interest Expense</t>
  </si>
  <si>
    <t>-201.8</t>
  </si>
  <si>
    <t>-31.32</t>
  </si>
  <si>
    <t>-8.93</t>
  </si>
  <si>
    <t>-386.28</t>
  </si>
  <si>
    <t>(EBITDA - Capex) / Interest Expense</t>
  </si>
  <si>
    <t>-340.39</t>
  </si>
  <si>
    <t>-37.33</t>
  </si>
  <si>
    <t>-13.33</t>
  </si>
  <si>
    <t>Total Debt / EBITDA</t>
  </si>
  <si>
    <t>-1.05</t>
  </si>
  <si>
    <t>-1.35</t>
  </si>
  <si>
    <t>-0.48</t>
  </si>
  <si>
    <t>-0.38</t>
  </si>
  <si>
    <t>-0.29</t>
  </si>
  <si>
    <t>Net Debt / EBITDA</t>
  </si>
  <si>
    <t>-0.76</t>
  </si>
  <si>
    <t>-1.23</t>
  </si>
  <si>
    <t>17.04</t>
  </si>
  <si>
    <t>8.25</t>
  </si>
  <si>
    <t>2.83</t>
  </si>
  <si>
    <t>Total Debt / (EBITDA - Capex)</t>
  </si>
  <si>
    <t>-0.62</t>
  </si>
  <si>
    <t>-1.13</t>
  </si>
  <si>
    <t>-0.32</t>
  </si>
  <si>
    <t>-0.12</t>
  </si>
  <si>
    <t>-0.1</t>
  </si>
  <si>
    <t>Net Debt / (EBITDA - Capex)</t>
  </si>
  <si>
    <t>-0.45</t>
  </si>
  <si>
    <t>-1.03</t>
  </si>
  <si>
    <t>11.42</t>
  </si>
  <si>
    <t>2.55</t>
  </si>
  <si>
    <t>0.94</t>
  </si>
  <si>
    <t>Growth Over Prior Year</t>
  </si>
  <si>
    <t>EBITDA, 1 Yr. Growth %</t>
  </si>
  <si>
    <t>2.79</t>
  </si>
  <si>
    <t>140.62</t>
  </si>
  <si>
    <t>48.5</t>
  </si>
  <si>
    <t>34.74</t>
  </si>
  <si>
    <t>EBITA, 1 Yr. Growth %</t>
  </si>
  <si>
    <t>1.15</t>
  </si>
  <si>
    <t>135.18</t>
  </si>
  <si>
    <t>48.13</t>
  </si>
  <si>
    <t>40.91</t>
  </si>
  <si>
    <t>EBIT, 1 Yr. Growth %</t>
  </si>
  <si>
    <t>1.12</t>
  </si>
  <si>
    <t>Earnings From Cont. Operations, 1 Yr. Growth %</t>
  </si>
  <si>
    <t>-238.9</t>
  </si>
  <si>
    <t>86.67</t>
  </si>
  <si>
    <t>-69.71</t>
  </si>
  <si>
    <t>Net Income, 1 Yr. Growth %</t>
  </si>
  <si>
    <t>Normalized Net Income, 1 Yr. Growth %</t>
  </si>
  <si>
    <t>8.76</t>
  </si>
  <si>
    <t>-75.07</t>
  </si>
  <si>
    <t>228.43</t>
  </si>
  <si>
    <t>Diluted EPS Before Extra, 1 Yr. Growth %</t>
  </si>
  <si>
    <t>-182.56</t>
  </si>
  <si>
    <t>37.5</t>
  </si>
  <si>
    <t>-69.09</t>
  </si>
  <si>
    <t>Net Property, Plant and Equip., 1 Yr. Growth %</t>
  </si>
  <si>
    <t>30.74</t>
  </si>
  <si>
    <t>166.19</t>
  </si>
  <si>
    <t>57.74</t>
  </si>
  <si>
    <t>Total Assets, 1 Yr. Growth %</t>
  </si>
  <si>
    <t>-0.77</t>
  </si>
  <si>
    <t>976.17</t>
  </si>
  <si>
    <t>-3.28</t>
  </si>
  <si>
    <t>-6.45</t>
  </si>
  <si>
    <t>Tangible Book Value, 1 Yr. Growth %</t>
  </si>
  <si>
    <t>-100.5</t>
  </si>
  <si>
    <t>24.22</t>
  </si>
  <si>
    <t>12.11</t>
  </si>
  <si>
    <t>Common Equity, 1 Yr. Growth %</t>
  </si>
  <si>
    <t>-99.57</t>
  </si>
  <si>
    <t>24.18</t>
  </si>
  <si>
    <t>12.1</t>
  </si>
  <si>
    <t>Cash From Operations, 1 Yr. Growth %</t>
  </si>
  <si>
    <t>-25.47</t>
  </si>
  <si>
    <t>303.64</t>
  </si>
  <si>
    <t>18.37</t>
  </si>
  <si>
    <t>131.32</t>
  </si>
  <si>
    <t>Capital Expenditures, 1 Yr. Growth %</t>
  </si>
  <si>
    <t>-71.27</t>
  </si>
  <si>
    <t>507.06</t>
  </si>
  <si>
    <t>573.16</t>
  </si>
  <si>
    <t>21.75</t>
  </si>
  <si>
    <t>Levered Free Cash Flow, 1 Yr. Growth %</t>
  </si>
  <si>
    <t>835.62</t>
  </si>
  <si>
    <t>196.74</t>
  </si>
  <si>
    <t>77.99</t>
  </si>
  <si>
    <t>Unlevered Free Cash Flow, 1 Yr. Growth %</t>
  </si>
  <si>
    <t>858.16</t>
  </si>
  <si>
    <t>192.17</t>
  </si>
  <si>
    <t>77.89</t>
  </si>
  <si>
    <t>Compound Annual Growth Rate Over Two Years</t>
  </si>
  <si>
    <t>EBITDA, 2 Yr. CAGR %</t>
  </si>
  <si>
    <t>57.27</t>
  </si>
  <si>
    <t>89.03</t>
  </si>
  <si>
    <t>41.45</t>
  </si>
  <si>
    <t>EBITA, 2 Yr. CAGR %</t>
  </si>
  <si>
    <t>54.52</t>
  </si>
  <si>
    <t>86.64</t>
  </si>
  <si>
    <t>44.48</t>
  </si>
  <si>
    <t>EBIT, 2 Yr. CAGR %</t>
  </si>
  <si>
    <t>54.21</t>
  </si>
  <si>
    <t>Earnings From Cont. Operations, 2 Yr. CAGR %</t>
  </si>
  <si>
    <t>836.99</t>
  </si>
  <si>
    <t>61.02</t>
  </si>
  <si>
    <t>-24.81</t>
  </si>
  <si>
    <t>Net Income, 2 Yr. CAGR %</t>
  </si>
  <si>
    <t>Normalized Net Income, 2 Yr. CAGR %</t>
  </si>
  <si>
    <t>729.14</t>
  </si>
  <si>
    <t>-48.08</t>
  </si>
  <si>
    <t>-23.3</t>
  </si>
  <si>
    <t>Diluted EPS Before Extra, 2 Yr. CAGR %</t>
  </si>
  <si>
    <t>3.51</t>
  </si>
  <si>
    <t>6.55</t>
  </si>
  <si>
    <t>-34.81</t>
  </si>
  <si>
    <t>Net Property, Plant and Equip., 2 Yr. CAGR %</t>
  </si>
  <si>
    <t>17.72</t>
  </si>
  <si>
    <t>86.55</t>
  </si>
  <si>
    <t>104.91</t>
  </si>
  <si>
    <t>Total Assets, 2 Yr. CAGR %</t>
  </si>
  <si>
    <t>226.78</t>
  </si>
  <si>
    <t>222.63</t>
  </si>
  <si>
    <t>-4.88</t>
  </si>
  <si>
    <t>Tangible Book Value, 2 Yr. CAGR %</t>
  </si>
  <si>
    <t>110.76</t>
  </si>
  <si>
    <t>18.01</t>
  </si>
  <si>
    <t>Common Equity, 2 Yr. CAGR %</t>
  </si>
  <si>
    <t>111.29</t>
  </si>
  <si>
    <t>17.99</t>
  </si>
  <si>
    <t>Cash From Operations, 2 Yr. CAGR %</t>
  </si>
  <si>
    <t>73.44</t>
  </si>
  <si>
    <t>118.58</t>
  </si>
  <si>
    <t>65.47</t>
  </si>
  <si>
    <t>Capital Expenditures, 2 Yr. CAGR %</t>
  </si>
  <si>
    <t>32.06</t>
  </si>
  <si>
    <t>539.25</t>
  </si>
  <si>
    <t>186.28</t>
  </si>
  <si>
    <t>Levered Free Cash Flow, 2 Yr. CAGR %</t>
  </si>
  <si>
    <t>439.21</t>
  </si>
  <si>
    <t>129.82</t>
  </si>
  <si>
    <t>Unlevered Free Cash Flow, 2 Yr. CAGR %</t>
  </si>
  <si>
    <t>441.25</t>
  </si>
  <si>
    <t>127.98</t>
  </si>
  <si>
    <t>Compound Annual Growth Rate Over Three Years</t>
  </si>
  <si>
    <t>EBITDA, 3 Yr. CAGR %</t>
  </si>
  <si>
    <t>54.29</t>
  </si>
  <si>
    <t>68.86</t>
  </si>
  <si>
    <t>EBITA, 3 Yr. CAGR %</t>
  </si>
  <si>
    <t>52.36</t>
  </si>
  <si>
    <t>69.95</t>
  </si>
  <si>
    <t>EBIT, 3 Yr. CAGR %</t>
  </si>
  <si>
    <t>52.16</t>
  </si>
  <si>
    <t>Earnings From Cont. Operations, 3 Yr. CAGR %</t>
  </si>
  <si>
    <t>447.24</t>
  </si>
  <si>
    <t>-7.74</t>
  </si>
  <si>
    <t>Net Income, 3 Yr. CAGR %</t>
  </si>
  <si>
    <t>Normalized Net Income, 3 Yr. CAGR %</t>
  </si>
  <si>
    <t>157.32</t>
  </si>
  <si>
    <t>Diluted EPS Before Extra, 3 Yr. CAGR %</t>
  </si>
  <si>
    <t>13.78</t>
  </si>
  <si>
    <t>-29.47</t>
  </si>
  <si>
    <t>Net Property, Plant and Equip., 3 Yr. CAGR %</t>
  </si>
  <si>
    <t>54.51</t>
  </si>
  <si>
    <t>76.4</t>
  </si>
  <si>
    <t>Total Assets, 3 Yr. CAGR %</t>
  </si>
  <si>
    <t>117.78</t>
  </si>
  <si>
    <t>113.54</t>
  </si>
  <si>
    <t>Tangible Book Value, 3 Yr. CAGR %</t>
  </si>
  <si>
    <t>76.71</t>
  </si>
  <si>
    <t>Common Equity, 3 Yr. CAGR %</t>
  </si>
  <si>
    <t>76.99</t>
  </si>
  <si>
    <t>Cash From Operations, 3 Yr. CAGR %</t>
  </si>
  <si>
    <t>52.7</t>
  </si>
  <si>
    <t>122.75</t>
  </si>
  <si>
    <t>Capital Expenditures, 3 Yr. CAGR %</t>
  </si>
  <si>
    <t>127.27</t>
  </si>
  <si>
    <t>267.79</t>
  </si>
  <si>
    <t>Levered Free Cash Flow, 3 Yr. CAGR %</t>
  </si>
  <si>
    <t>272.65</t>
  </si>
  <si>
    <t>Unlevered Free Cash Flow, 3 Yr. CAGR %</t>
  </si>
  <si>
    <t>273.52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</si>
  <si>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</si>
  <si>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</si>
  <si>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</si>
  <si>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</si>
  <si>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</si>
  <si>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</si>
  <si>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</si>
  <si>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770.1</t>
  </si>
  <si>
    <t>882.1</t>
  </si>
  <si>
    <t>637.1</t>
  </si>
  <si>
    <t>116.9</t>
  </si>
  <si>
    <t>159</t>
  </si>
  <si>
    <t>Change</t>
  </si>
  <si>
    <t>-</t>
  </si>
  <si>
    <t>14.53%</t>
  </si>
  <si>
    <t>-27.77%</t>
  </si>
  <si>
    <t>-81.65%</t>
  </si>
  <si>
    <t>36.04%</t>
  </si>
  <si>
    <t>0%</t>
  </si>
  <si>
    <t>Enterprise Value (EV)</t>
  </si>
  <si>
    <t>443.2</t>
  </si>
  <si>
    <t>535.7</t>
  </si>
  <si>
    <t>-42.46%</t>
  </si>
  <si>
    <t>20.89%</t>
  </si>
  <si>
    <t>-78.18%</t>
  </si>
  <si>
    <t>P/E ratio</t>
  </si>
  <si>
    <t>-0.45x</t>
  </si>
  <si>
    <t>16.1x</t>
  </si>
  <si>
    <t>8.38x</t>
  </si>
  <si>
    <t>4.92x</t>
  </si>
  <si>
    <t>-1.82x</t>
  </si>
  <si>
    <t>-2.64x</t>
  </si>
  <si>
    <t>PBR</t>
  </si>
  <si>
    <t>2.91x</t>
  </si>
  <si>
    <t>1.75x</t>
  </si>
  <si>
    <t>PEG</t>
  </si>
  <si>
    <t>-0x</t>
  </si>
  <si>
    <t>0.2x</t>
  </si>
  <si>
    <t>-0.1x</t>
  </si>
  <si>
    <t>0x</t>
  </si>
  <si>
    <t>0.1x</t>
  </si>
  <si>
    <t>Capitalization / Revenue</t>
  </si>
  <si>
    <t>4.06x</t>
  </si>
  <si>
    <t>5.11x</t>
  </si>
  <si>
    <t>2.83x</t>
  </si>
  <si>
    <t>EV / Revenue</t>
  </si>
  <si>
    <t>EV / EBITDA</t>
  </si>
  <si>
    <t>-3.12x</t>
  </si>
  <si>
    <t>-3.54x</t>
  </si>
  <si>
    <t>EV / EBIT</t>
  </si>
  <si>
    <t>-2.22x</t>
  </si>
  <si>
    <t>-2.42x</t>
  </si>
  <si>
    <t>EV / FCF</t>
  </si>
  <si>
    <t>-12.9x</t>
  </si>
  <si>
    <t>-4.88x</t>
  </si>
  <si>
    <t>-0.72x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</si>
  <si>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</si>
  <si>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</si>
  <si>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</si>
  <si>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</si>
  <si>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</si>
  <si>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-0.61</t>
  </si>
  <si>
    <t>-0.42</t>
  </si>
  <si>
    <t>Distribution rate</t>
  </si>
  <si>
    <t>Net sales
                                    1</t>
  </si>
  <si>
    <t>28.8</t>
  </si>
  <si>
    <t>31.14</t>
  </si>
  <si>
    <t>56.12</t>
  </si>
  <si>
    <t>EBITDA
                                    1</t>
  </si>
  <si>
    <t>-19.98</t>
  </si>
  <si>
    <t>-31</t>
  </si>
  <si>
    <t>-41.64</t>
  </si>
  <si>
    <t>-50.92</t>
  </si>
  <si>
    <t>-44.88</t>
  </si>
  <si>
    <t>EBIT
                                    1</t>
  </si>
  <si>
    <t>-26.93</t>
  </si>
  <si>
    <t>-38.95</t>
  </si>
  <si>
    <t>-54.88</t>
  </si>
  <si>
    <t>-71.77</t>
  </si>
  <si>
    <t>-65.6</t>
  </si>
  <si>
    <t>Net income
                                    1</t>
  </si>
  <si>
    <t>-30.3</t>
  </si>
  <si>
    <t>42.09</t>
  </si>
  <si>
    <t>78.57</t>
  </si>
  <si>
    <t>23.8</t>
  </si>
  <si>
    <t>-86.51</t>
  </si>
  <si>
    <t>-62.74</t>
  </si>
  <si>
    <t>-438.9</t>
  </si>
  <si>
    <t>-101.4</t>
  </si>
  <si>
    <t>Reference price
                                    2</t>
  </si>
  <si>
    <t>10.630</t>
  </si>
  <si>
    <t>6.450</t>
  </si>
  <si>
    <t>4.610</t>
  </si>
  <si>
    <t>0.836</t>
  </si>
  <si>
    <t>1.110</t>
  </si>
  <si>
    <t>Nbr of stocks (in thousands)</t>
  </si>
  <si>
    <t>72,450</t>
  </si>
  <si>
    <t>136,755</t>
  </si>
  <si>
    <t>138,204</t>
  </si>
  <si>
    <t>139,779</t>
  </si>
  <si>
    <t>143,250</t>
  </si>
  <si>
    <t>Announcement Date</t>
  </si>
  <si>
    <t>3/9/21</t>
  </si>
  <si>
    <t>2/24/22</t>
  </si>
  <si>
    <t>2/23/23</t>
  </si>
  <si>
    <t>2/29/24</t>
  </si>
  <si>
    <t>address1</t>
  </si>
  <si>
    <t>930 Riverside Parkway</t>
  </si>
  <si>
    <t>address2</t>
  </si>
  <si>
    <t>Suite 10</t>
  </si>
  <si>
    <t>city</t>
  </si>
  <si>
    <t>West Sacramento</t>
  </si>
  <si>
    <t>state</t>
  </si>
  <si>
    <t>CA</t>
  </si>
  <si>
    <t>zip</t>
  </si>
  <si>
    <t>95605</t>
  </si>
  <si>
    <t>country</t>
  </si>
  <si>
    <t>phone</t>
  </si>
  <si>
    <t>916 231 9329</t>
  </si>
  <si>
    <t>website</t>
  </si>
  <si>
    <t>https://www.originmaterials.com</t>
  </si>
  <si>
    <t>industry</t>
  </si>
  <si>
    <t>Chemicals</t>
  </si>
  <si>
    <t>industryKey</t>
  </si>
  <si>
    <t>chemicals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</si>
  <si>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</si>
  <si>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</si>
  <si>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</si>
  <si>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</si>
  <si>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</si>
  <si>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</si>
  <si>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</si>
  <si>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Origin Materials, Inc., together with its subsidiaries, operates as a carbon-negative materials company. The company develops a proprietary biomass conversion platform to convert biomass, or plant-based carbon into building block chemicals chloromethylfurfural and hydrothermal carbon, as well as other oils and extractives and other co-products. Origin Materials, Inc. is headquartered in West Sacramento, California.</t>
  </si>
  <si>
    <t>fullTimeEmployees</t>
  </si>
  <si>
    <t>companyOfficers</t>
  </si>
  <si>
    <t>[{'maxAge': 1, 'name': 'Mr. John  Bissell', 'age': 37, 'title': 'Co-Founder, Co-CEO &amp; Director', 'yearBorn': 1986, 'fiscalYear': 2023, 'totalPay': 311888, 'exercisedValue': 0, 'unexercisedValue': 619763}, {'maxAge': 1, 'name': 'Mr. Richard J. Riley', 'age': 48, 'title': 'Co-CEO &amp; Director', 'yearBorn': 1975, 'fiscalYear': 2023, 'totalPay': 416978, 'exercisedValue': 0, 'unexercisedValue': 1006867}, {'maxAge': 1, 'name': 'Mr. Ryan  Smith', 'age': 43, 'title': 'Co-Founder &amp; Chief Product Officer', 'yearBorn': 1980, 'fiscalYear': 2023, 'exercisedValue': 0, 'unexercisedValue': 0}, {'maxAge': 1, 'name': 'Dr. Mako  Masuno Ph.D.', 'title': 'Chief Scientist', 'fiscalYear': 2023, 'exercisedValue': 0, 'unexercisedValue': 0}, {'maxAge': 1, 'name': 'Mr. Bamidele  Ali', 'age': 46, 'title': 'Vice President of Corporate Development', 'yearBorn': 1977, 'fiscalYear': 2023, 'exercisedValue': 0, 'unexercisedValue': 0}, {'maxAge': 1, 'name': 'Amanda  Medina', 'title': 'Head of Human Resources',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</si>
  <si>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</si>
  <si>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</si>
  <si>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</si>
  <si>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</si>
  <si>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</si>
  <si>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</si>
  <si>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</si>
  <si>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</si>
  <si>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</si>
  <si>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</si>
  <si>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</si>
  <si>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</si>
  <si>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</si>
  <si>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</si>
  <si>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</si>
  <si>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</si>
  <si>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</si>
  <si>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</si>
  <si>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</si>
  <si>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</si>
  <si>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</si>
  <si>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</si>
  <si>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</si>
  <si>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</si>
  <si>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</si>
  <si>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</si>
  <si>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</si>
  <si>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</si>
  <si>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</si>
  <si>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</si>
  <si>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</si>
  <si>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</si>
  <si>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</si>
  <si>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</si>
  <si>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</si>
  <si>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</si>
  <si>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</si>
  <si>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</si>
  <si>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</si>
  <si>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</si>
  <si>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</si>
  <si>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</si>
  <si>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</si>
  <si>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</si>
  <si>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</si>
  <si>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</si>
  <si>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</si>
  <si>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</si>
  <si>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</si>
  <si>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</si>
  <si>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</si>
  <si>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</si>
  <si>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</si>
  <si>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</si>
  <si>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</si>
  <si>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</si>
  <si>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</si>
  <si>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</si>
  <si>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</si>
  <si>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</si>
  <si>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</si>
  <si>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</si>
  <si>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</si>
  <si>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</si>
  <si>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</si>
  <si>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</si>
  <si>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</si>
  <si>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</si>
  <si>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</si>
  <si>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Origin Materials,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</si>
  <si>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</si>
  <si>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</si>
  <si>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</si>
  <si>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</si>
  <si>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</si>
  <si>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</si>
  <si>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</si>
  <si>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bbc6121e-c668-3ee9-bc4f-30d1636ba3d2</t>
  </si>
  <si>
    <t>messageBoardId</t>
  </si>
  <si>
    <t>finmb_100704533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</si>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</sst>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originmaterial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1.12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-57.30801996362737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1.681872E8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2.992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-2.707317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-47.0</v>
      </c>
      <c r="C2" s="1">
        <v>-30.0</v>
      </c>
      <c r="D2" s="1">
        <v>42.0</v>
      </c>
      <c r="E2" s="1">
        <v>78.0</v>
      </c>
      <c r="F2" s="1">
        <v>23.0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60.0</v>
      </c>
      <c r="C3" s="1">
        <v>43.0</v>
      </c>
      <c r="D3" s="1">
        <v>82.0</v>
      </c>
      <c r="E3" s="1">
        <v>1.0</v>
      </c>
      <c r="F3" s="1">
        <v>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4.0</v>
      </c>
      <c r="C4" s="1">
        <v>4.0</v>
      </c>
      <c r="D4" s="1">
        <v>0.0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64.0</v>
      </c>
      <c r="C5" s="1">
        <v>47.0</v>
      </c>
      <c r="D5" s="1">
        <v>82.0</v>
      </c>
      <c r="E5" s="1">
        <v>1.0</v>
      </c>
      <c r="F5" s="1">
        <v>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5.0</v>
      </c>
      <c r="C6" s="1">
        <v>19.0</v>
      </c>
      <c r="D6" s="1">
        <v>2.0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4.0</v>
      </c>
      <c r="C8" s="1">
        <v>1.0</v>
      </c>
      <c r="D8" s="1">
        <v>5.0</v>
      </c>
      <c r="E8" s="1">
        <v>7.0</v>
      </c>
      <c r="F8" s="1">
        <v>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-10.0</v>
      </c>
      <c r="C9" s="1">
        <v>19.0</v>
      </c>
      <c r="D9" s="1">
        <v>-69.0</v>
      </c>
      <c r="E9" s="1">
        <v>-108.0</v>
      </c>
      <c r="F9" s="1">
        <v>-71.0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-42.0</v>
      </c>
      <c r="C10" s="1">
        <v>1.0</v>
      </c>
      <c r="D10" s="1">
        <v>-2.0</v>
      </c>
      <c r="E10" s="1">
        <v>-1.0</v>
      </c>
      <c r="F10" s="1">
        <v>-15.0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0.0</v>
      </c>
      <c r="F11" s="1">
        <v>-91.0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19.0</v>
      </c>
      <c r="C12" s="1">
        <v>1.0</v>
      </c>
      <c r="D12" s="1">
        <v>-39.0</v>
      </c>
      <c r="E12" s="1">
        <v>2.0</v>
      </c>
      <c r="F12" s="1">
        <v>90.0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2.0</v>
      </c>
      <c r="C13" s="1">
        <v>74.0</v>
      </c>
      <c r="D13" s="1">
        <v>-5.0</v>
      </c>
      <c r="E13" s="1">
        <v>-3.0</v>
      </c>
      <c r="F13" s="1">
        <v>-13.0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-7.0</v>
      </c>
      <c r="C14" s="1">
        <v>-5.0</v>
      </c>
      <c r="D14" s="1">
        <v>-22.0</v>
      </c>
      <c r="E14" s="1">
        <v>-26.0</v>
      </c>
      <c r="F14" s="1">
        <v>-60.0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-7.0</v>
      </c>
      <c r="C15" s="1">
        <v>-2.0</v>
      </c>
      <c r="D15" s="1">
        <v>-12.0</v>
      </c>
      <c r="E15" s="1">
        <v>-83.0</v>
      </c>
      <c r="F15" s="1">
        <v>-102.0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-399.0</v>
      </c>
      <c r="E16" s="1">
        <v>173.0</v>
      </c>
      <c r="F16" s="1">
        <v>136.0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-7.0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-7.0</v>
      </c>
      <c r="C18" s="1">
        <v>-2.0</v>
      </c>
      <c r="D18" s="1">
        <v>-412.0</v>
      </c>
      <c r="E18" s="1">
        <v>88.0</v>
      </c>
      <c r="F18" s="1">
        <v>26.0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88.0</v>
      </c>
      <c r="C19" s="1">
        <v>3.0</v>
      </c>
      <c r="D19" s="1">
        <v>11.0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88.0</v>
      </c>
      <c r="C20" s="1">
        <v>3.0</v>
      </c>
      <c r="D20" s="1">
        <v>11.0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-90.0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-90.0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7.0</v>
      </c>
      <c r="E23" s="1">
        <v>39.0</v>
      </c>
      <c r="F23" s="1">
        <v>14.0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3.0</v>
      </c>
      <c r="C24" s="1">
        <v>2.0</v>
      </c>
      <c r="D24" s="1">
        <v>468.0</v>
      </c>
      <c r="E24" s="1">
        <v>84.0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4.0</v>
      </c>
      <c r="C25" s="1">
        <v>5.0</v>
      </c>
      <c r="D25" s="1">
        <v>479.0</v>
      </c>
      <c r="E25" s="1">
        <v>1.0</v>
      </c>
      <c r="F25" s="1">
        <v>14.0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42.0</v>
      </c>
      <c r="C26" s="1">
        <v>-5.0</v>
      </c>
      <c r="D26" s="1">
        <v>-1.0</v>
      </c>
      <c r="E26" s="1">
        <v>-2.0</v>
      </c>
      <c r="F26" s="1">
        <v>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-9.0</v>
      </c>
      <c r="C27" s="1">
        <v>-1.0</v>
      </c>
      <c r="D27" s="1">
        <v>45.0</v>
      </c>
      <c r="E27" s="1">
        <v>61.0</v>
      </c>
      <c r="F27" s="1">
        <v>-32.0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0.0</v>
      </c>
      <c r="F29" s="1">
        <v>12.0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-3.0</v>
      </c>
      <c r="D30" s="1">
        <v>-27.0</v>
      </c>
      <c r="E30" s="1">
        <v>-85.0</v>
      </c>
      <c r="F30" s="1">
        <v>-152.0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-3.0</v>
      </c>
      <c r="D31" s="1">
        <v>-27.0</v>
      </c>
      <c r="E31" s="1">
        <v>-85.0</v>
      </c>
      <c r="F31" s="1">
        <v>-152.0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-3.0</v>
      </c>
      <c r="D32" s="1">
        <v>7.0</v>
      </c>
      <c r="E32" s="1">
        <v>-14.0</v>
      </c>
      <c r="F32" s="1">
        <v>29.0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88.0</v>
      </c>
      <c r="C33" s="1">
        <v>3.0</v>
      </c>
      <c r="D33" s="1">
        <v>10.0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3.0</v>
      </c>
      <c r="C3" s="1">
        <v>1.0</v>
      </c>
      <c r="D3" s="1">
        <v>46.0</v>
      </c>
      <c r="E3" s="1">
        <v>108.0</v>
      </c>
      <c r="F3" s="1">
        <v>75.0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0.0</v>
      </c>
      <c r="D4" s="1">
        <v>397.0</v>
      </c>
      <c r="E4" s="1">
        <v>215.0</v>
      </c>
      <c r="F4" s="1">
        <v>82.0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3.0</v>
      </c>
      <c r="C5" s="1">
        <v>1.0</v>
      </c>
      <c r="D5" s="1">
        <v>444.0</v>
      </c>
      <c r="E5" s="1">
        <v>323.0</v>
      </c>
      <c r="F5" s="1">
        <v>158.0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0.0</v>
      </c>
      <c r="C6" s="1">
        <v>0.0</v>
      </c>
      <c r="D6" s="1">
        <v>0.0</v>
      </c>
      <c r="E6" s="1">
        <v>0.0</v>
      </c>
      <c r="F6" s="1">
        <v>16.0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1.0</v>
      </c>
      <c r="C7" s="1">
        <v>4.0</v>
      </c>
      <c r="D7" s="1">
        <v>2.0</v>
      </c>
      <c r="E7" s="1">
        <v>4.0</v>
      </c>
      <c r="F7" s="1">
        <v>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1.0</v>
      </c>
      <c r="C8" s="1">
        <v>4.0</v>
      </c>
      <c r="D8" s="1">
        <v>2.0</v>
      </c>
      <c r="E8" s="1">
        <v>4.0</v>
      </c>
      <c r="F8" s="1">
        <v>19.0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0.0</v>
      </c>
      <c r="C9" s="1">
        <v>0.0</v>
      </c>
      <c r="D9" s="1">
        <v>0.0</v>
      </c>
      <c r="E9" s="1">
        <v>0.0</v>
      </c>
      <c r="F9" s="1">
        <v>91.0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19.0</v>
      </c>
      <c r="C10" s="1">
        <v>14.0</v>
      </c>
      <c r="D10" s="1">
        <v>3.0</v>
      </c>
      <c r="E10" s="1">
        <v>3.0</v>
      </c>
      <c r="F10" s="1">
        <v>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56.0</v>
      </c>
      <c r="C11" s="1">
        <v>56.0</v>
      </c>
      <c r="D11" s="1">
        <v>49.0</v>
      </c>
      <c r="E11" s="1">
        <v>49.0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0.0</v>
      </c>
      <c r="C12" s="1">
        <v>0.0</v>
      </c>
      <c r="D12" s="1">
        <v>20.0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4.0</v>
      </c>
      <c r="C13" s="1">
        <v>2.0</v>
      </c>
      <c r="D13" s="1">
        <v>451.0</v>
      </c>
      <c r="E13" s="1">
        <v>331.0</v>
      </c>
      <c r="F13" s="1">
        <v>187.0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49.0</v>
      </c>
      <c r="C14" s="1">
        <v>52.0</v>
      </c>
      <c r="D14" s="1">
        <v>66.0</v>
      </c>
      <c r="E14" s="1">
        <v>162.0</v>
      </c>
      <c r="F14" s="1">
        <v>256.0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-6.0</v>
      </c>
      <c r="C15" s="1">
        <v>-7.0</v>
      </c>
      <c r="D15" s="1">
        <v>-7.0</v>
      </c>
      <c r="E15" s="1">
        <v>-4.0</v>
      </c>
      <c r="F15" s="1">
        <v>-8.0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42.0</v>
      </c>
      <c r="C16" s="1">
        <v>45.0</v>
      </c>
      <c r="D16" s="1">
        <v>58.0</v>
      </c>
      <c r="E16" s="1">
        <v>157.0</v>
      </c>
      <c r="F16" s="1">
        <v>248.0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29.0</v>
      </c>
      <c r="C17" s="1">
        <v>25.0</v>
      </c>
      <c r="D17" s="1">
        <v>21.0</v>
      </c>
      <c r="E17" s="1">
        <v>16.0</v>
      </c>
      <c r="F17" s="1">
        <v>12.0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0.0</v>
      </c>
      <c r="C18" s="1">
        <v>0.0</v>
      </c>
      <c r="D18" s="1">
        <v>0.0</v>
      </c>
      <c r="E18" s="1">
        <v>0.0</v>
      </c>
      <c r="F18" s="1">
        <v>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0.0</v>
      </c>
      <c r="C19" s="1">
        <v>0.0</v>
      </c>
      <c r="D19" s="1">
        <v>6.0</v>
      </c>
      <c r="E19" s="1">
        <v>5.0</v>
      </c>
      <c r="F19" s="1">
        <v>25.0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47.0</v>
      </c>
      <c r="C20" s="1">
        <v>47.0</v>
      </c>
      <c r="D20" s="1">
        <v>510.0</v>
      </c>
      <c r="E20" s="1">
        <v>494.0</v>
      </c>
      <c r="F20" s="1">
        <v>462.0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1.0</v>
      </c>
      <c r="C22" s="1">
        <v>2.0</v>
      </c>
      <c r="D22" s="1">
        <v>2.0</v>
      </c>
      <c r="E22" s="1">
        <v>10.0</v>
      </c>
      <c r="F22" s="1">
        <v>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15.0</v>
      </c>
      <c r="C23" s="1">
        <v>59.0</v>
      </c>
      <c r="D23" s="1">
        <v>97.0</v>
      </c>
      <c r="E23" s="1">
        <v>8.0</v>
      </c>
      <c r="F23" s="1">
        <v>8.0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78.0</v>
      </c>
      <c r="C24" s="1">
        <v>3.0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0.0</v>
      </c>
      <c r="C25" s="1">
        <v>0.0</v>
      </c>
      <c r="D25" s="1">
        <v>0.0</v>
      </c>
      <c r="E25" s="1">
        <v>0.0</v>
      </c>
      <c r="F25" s="1">
        <v>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0.0</v>
      </c>
      <c r="D26" s="1">
        <v>28.0</v>
      </c>
      <c r="E26" s="1">
        <v>61.0</v>
      </c>
      <c r="F26" s="1">
        <v>36.0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15.0</v>
      </c>
      <c r="C27" s="1">
        <v>1.0</v>
      </c>
      <c r="D27" s="1">
        <v>48.0</v>
      </c>
      <c r="E27" s="1">
        <v>39.0</v>
      </c>
      <c r="F27" s="1">
        <v>41.0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2.0</v>
      </c>
      <c r="C28" s="1">
        <v>7.0</v>
      </c>
      <c r="D28" s="1">
        <v>4.0</v>
      </c>
      <c r="E28" s="1">
        <v>19.0</v>
      </c>
      <c r="F28" s="1">
        <v>12.0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10.0</v>
      </c>
      <c r="C29" s="1">
        <v>11.0</v>
      </c>
      <c r="D29" s="1">
        <v>10.0</v>
      </c>
      <c r="E29" s="1">
        <v>11.0</v>
      </c>
      <c r="F29" s="1">
        <v>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0.0</v>
      </c>
      <c r="C30" s="1">
        <v>0.0</v>
      </c>
      <c r="D30" s="1">
        <v>1.0</v>
      </c>
      <c r="E30" s="1">
        <v>2.0</v>
      </c>
      <c r="F30" s="1">
        <v>4.0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6.0</v>
      </c>
      <c r="C31" s="1">
        <v>9.0</v>
      </c>
      <c r="D31" s="1">
        <v>191.0</v>
      </c>
      <c r="E31" s="1">
        <v>83.0</v>
      </c>
      <c r="F31" s="1">
        <v>13.0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19.0</v>
      </c>
      <c r="C32" s="1">
        <v>28.0</v>
      </c>
      <c r="D32" s="1">
        <v>207.0</v>
      </c>
      <c r="E32" s="1">
        <v>117.0</v>
      </c>
      <c r="F32" s="1">
        <v>39.0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73.0</v>
      </c>
      <c r="C34" s="1">
        <v>19.0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73.0</v>
      </c>
      <c r="C35" s="1">
        <v>19.0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128.0</v>
      </c>
      <c r="C36" s="1">
        <v>128.0</v>
      </c>
      <c r="D36" s="1">
        <v>1.0</v>
      </c>
      <c r="E36" s="1">
        <v>1.0</v>
      </c>
      <c r="F36" s="1">
        <v>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96.0</v>
      </c>
      <c r="C37" s="1">
        <v>98.0</v>
      </c>
      <c r="D37" s="1">
        <v>362.0</v>
      </c>
      <c r="E37" s="1">
        <v>371.0</v>
      </c>
      <c r="F37" s="1">
        <v>383.0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-68.0</v>
      </c>
      <c r="C38" s="1">
        <v>-98.0</v>
      </c>
      <c r="D38" s="1">
        <v>-56.0</v>
      </c>
      <c r="E38" s="1">
        <v>21.0</v>
      </c>
      <c r="F38" s="1">
        <v>45.0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-41.0</v>
      </c>
      <c r="C39" s="1">
        <v>38.0</v>
      </c>
      <c r="D39" s="1">
        <v>-1.0</v>
      </c>
      <c r="E39" s="1">
        <v>-15.0</v>
      </c>
      <c r="F39" s="1">
        <v>-5.0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28.0</v>
      </c>
      <c r="C40" s="1">
        <v>12.0</v>
      </c>
      <c r="D40" s="1">
        <v>304.0</v>
      </c>
      <c r="E40" s="1">
        <v>377.0</v>
      </c>
      <c r="F40" s="1">
        <v>423.0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28.0</v>
      </c>
      <c r="C41" s="1">
        <v>19.0</v>
      </c>
      <c r="D41" s="1">
        <v>304.0</v>
      </c>
      <c r="E41" s="1">
        <v>377.0</v>
      </c>
      <c r="F41" s="1">
        <v>423.0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47.0</v>
      </c>
      <c r="C42" s="1">
        <v>47.0</v>
      </c>
      <c r="D42" s="1">
        <v>510.0</v>
      </c>
      <c r="E42" s="1">
        <v>494.0</v>
      </c>
      <c r="F42" s="1">
        <v>462.0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1.0</v>
      </c>
      <c r="C44" s="1">
        <v>1.0</v>
      </c>
      <c r="D44" s="1">
        <v>137.0</v>
      </c>
      <c r="E44" s="1">
        <v>139.0</v>
      </c>
      <c r="F44" s="1">
        <v>141.0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1.0</v>
      </c>
      <c r="C45" s="1">
        <v>1.0</v>
      </c>
      <c r="D45" s="1">
        <v>137.0</v>
      </c>
      <c r="E45" s="1">
        <v>139.0</v>
      </c>
      <c r="F45" s="1">
        <v>141.0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 t="s">
        <v>102</v>
      </c>
      <c r="C46" s="1" t="s">
        <v>103</v>
      </c>
      <c r="D46" s="1" t="s">
        <v>104</v>
      </c>
      <c r="E46" s="1" t="s">
        <v>105</v>
      </c>
      <c r="F46" s="1" t="s">
        <v>106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27.0</v>
      </c>
      <c r="C47" s="1">
        <v>-13.0</v>
      </c>
      <c r="D47" s="1">
        <v>303.0</v>
      </c>
      <c r="E47" s="1">
        <v>377.0</v>
      </c>
      <c r="F47" s="1">
        <v>422.0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 t="s">
        <v>109</v>
      </c>
      <c r="C48" s="1" t="s">
        <v>110</v>
      </c>
      <c r="D48" s="1" t="s">
        <v>104</v>
      </c>
      <c r="E48" s="1" t="s">
        <v>105</v>
      </c>
      <c r="F48" s="1" t="s">
        <v>106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10.0</v>
      </c>
      <c r="C49" s="1">
        <v>14.0</v>
      </c>
      <c r="D49" s="1">
        <v>12.0</v>
      </c>
      <c r="E49" s="1">
        <v>14.0</v>
      </c>
      <c r="F49" s="1">
        <v>14.0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7.0</v>
      </c>
      <c r="C50" s="1">
        <v>13.0</v>
      </c>
      <c r="D50" s="1">
        <v>-432.0</v>
      </c>
      <c r="E50" s="1">
        <v>-309.0</v>
      </c>
      <c r="F50" s="1">
        <v>-143.0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>
        <v>2.0</v>
      </c>
      <c r="C51" s="1">
        <v>2.0</v>
      </c>
      <c r="D51" s="1">
        <v>3.0</v>
      </c>
      <c r="E51" s="1">
        <v>6.0</v>
      </c>
      <c r="F51" s="1">
        <v>7.0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114</v>
      </c>
      <c r="B52" s="1">
        <v>0.0</v>
      </c>
      <c r="C52" s="1">
        <v>3.0</v>
      </c>
      <c r="D52" s="1">
        <v>3.0</v>
      </c>
      <c r="E52" s="1">
        <v>0.0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115</v>
      </c>
      <c r="B53" s="1">
        <v>0.0</v>
      </c>
      <c r="C53" s="1">
        <v>0.0</v>
      </c>
      <c r="D53" s="1">
        <v>0.0</v>
      </c>
      <c r="E53" s="1">
        <v>0.0</v>
      </c>
      <c r="F53" s="1">
        <v>88.0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116</v>
      </c>
      <c r="B54" s="1">
        <v>0.0</v>
      </c>
      <c r="C54" s="1">
        <v>0.0</v>
      </c>
      <c r="D54" s="1">
        <v>0.0</v>
      </c>
      <c r="E54" s="1">
        <v>0.0</v>
      </c>
      <c r="F54" s="1">
        <v>2.0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117</v>
      </c>
      <c r="B55" s="1">
        <v>9.0</v>
      </c>
      <c r="C55" s="1">
        <v>3.0</v>
      </c>
      <c r="D55" s="1">
        <v>91.0</v>
      </c>
      <c r="E55" s="1">
        <v>11.0</v>
      </c>
      <c r="F55" s="1">
        <v>74.0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118</v>
      </c>
      <c r="B56" s="1">
        <v>8.0</v>
      </c>
      <c r="C56" s="1">
        <v>8.0</v>
      </c>
      <c r="D56" s="1">
        <v>8.0</v>
      </c>
      <c r="E56" s="1">
        <v>8.0</v>
      </c>
      <c r="F56" s="1">
        <v>123.0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119</v>
      </c>
      <c r="B57" s="1">
        <v>0.0</v>
      </c>
      <c r="C57" s="1">
        <v>35.0</v>
      </c>
      <c r="D57" s="1">
        <v>86.0</v>
      </c>
      <c r="E57" s="1">
        <v>201.0</v>
      </c>
      <c r="F57" s="1">
        <v>162.0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</v>
      </c>
      <c r="B2" s="1">
        <v>0.0</v>
      </c>
      <c r="C2" s="1">
        <v>0.0</v>
      </c>
      <c r="D2" s="1">
        <v>0.0</v>
      </c>
      <c r="E2" s="1">
        <v>0.0</v>
      </c>
      <c r="F2" s="1">
        <v>28.0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</v>
      </c>
      <c r="B3" s="1">
        <v>0.0</v>
      </c>
      <c r="C3" s="1">
        <v>0.0</v>
      </c>
      <c r="D3" s="1">
        <v>0.0</v>
      </c>
      <c r="E3" s="1">
        <v>0.0</v>
      </c>
      <c r="F3" s="1">
        <v>28.0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</v>
      </c>
      <c r="B4" s="1">
        <v>0.0</v>
      </c>
      <c r="C4" s="1">
        <v>0.0</v>
      </c>
      <c r="D4" s="1">
        <v>0.0</v>
      </c>
      <c r="E4" s="1">
        <v>0.0</v>
      </c>
      <c r="F4" s="1">
        <v>23.0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</v>
      </c>
      <c r="B5" s="1">
        <v>0.0</v>
      </c>
      <c r="C5" s="1">
        <v>0.0</v>
      </c>
      <c r="D5" s="1">
        <v>0.0</v>
      </c>
      <c r="E5" s="1">
        <v>0.0</v>
      </c>
      <c r="F5" s="1">
        <v>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3.0</v>
      </c>
      <c r="C6" s="1">
        <v>6.0</v>
      </c>
      <c r="D6" s="1">
        <v>16.0</v>
      </c>
      <c r="E6" s="1">
        <v>24.0</v>
      </c>
      <c r="F6" s="1">
        <v>35.0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1">
        <v>6.0</v>
      </c>
      <c r="C7" s="1">
        <v>4.0</v>
      </c>
      <c r="D7" s="1">
        <v>9.0</v>
      </c>
      <c r="E7" s="1">
        <v>14.0</v>
      </c>
      <c r="F7" s="1">
        <v>21.0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>
        <v>64.0</v>
      </c>
      <c r="C8" s="1">
        <v>47.0</v>
      </c>
      <c r="D8" s="1">
        <v>54.0</v>
      </c>
      <c r="E8" s="1">
        <v>71.0</v>
      </c>
      <c r="F8" s="1">
        <v>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</v>
      </c>
      <c r="B9" s="1">
        <v>11.0</v>
      </c>
      <c r="C9" s="1">
        <v>11.0</v>
      </c>
      <c r="D9" s="1">
        <v>26.0</v>
      </c>
      <c r="E9" s="1">
        <v>38.0</v>
      </c>
      <c r="F9" s="1">
        <v>60.0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>
        <v>-11.0</v>
      </c>
      <c r="C10" s="1">
        <v>-11.0</v>
      </c>
      <c r="D10" s="1">
        <v>-26.0</v>
      </c>
      <c r="E10" s="1">
        <v>-38.0</v>
      </c>
      <c r="F10" s="1">
        <v>-54.0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</v>
      </c>
      <c r="B11" s="1">
        <v>-5.0</v>
      </c>
      <c r="C11" s="1">
        <v>-34.0</v>
      </c>
      <c r="D11" s="1">
        <v>-2.0</v>
      </c>
      <c r="E11" s="1">
        <v>0.0</v>
      </c>
      <c r="F11" s="1">
        <v>-13.0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</v>
      </c>
      <c r="B12" s="1">
        <v>0.0</v>
      </c>
      <c r="C12" s="1">
        <v>0.0</v>
      </c>
      <c r="D12" s="1">
        <v>1.0</v>
      </c>
      <c r="E12" s="1">
        <v>8.0</v>
      </c>
      <c r="F12" s="1">
        <v>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</v>
      </c>
      <c r="B13" s="1">
        <v>-5.0</v>
      </c>
      <c r="C13" s="1">
        <v>-34.0</v>
      </c>
      <c r="D13" s="1">
        <v>-1.0</v>
      </c>
      <c r="E13" s="1">
        <v>8.0</v>
      </c>
      <c r="F13" s="1">
        <v>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>
        <v>10.0</v>
      </c>
      <c r="C14" s="1">
        <v>-18.0</v>
      </c>
      <c r="D14" s="1">
        <v>-5.0</v>
      </c>
      <c r="E14" s="1">
        <v>21.0</v>
      </c>
      <c r="F14" s="1">
        <v>29.0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1">
        <v>-47.0</v>
      </c>
      <c r="C15" s="1">
        <v>-30.0</v>
      </c>
      <c r="D15" s="1">
        <v>-32.0</v>
      </c>
      <c r="E15" s="1">
        <v>-8.0</v>
      </c>
      <c r="F15" s="1">
        <v>-19.0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1">
        <v>0.0</v>
      </c>
      <c r="C16" s="1">
        <v>0.0</v>
      </c>
      <c r="D16" s="1">
        <v>-64.0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</v>
      </c>
      <c r="B17" s="1">
        <v>0.0</v>
      </c>
      <c r="C17" s="1">
        <v>0.0</v>
      </c>
      <c r="D17" s="1">
        <v>20.0</v>
      </c>
      <c r="E17" s="1">
        <v>1.0</v>
      </c>
      <c r="F17" s="1">
        <v>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</v>
      </c>
      <c r="B18" s="1">
        <v>0.0</v>
      </c>
      <c r="C18" s="1">
        <v>0.0</v>
      </c>
      <c r="D18" s="1">
        <v>75.0</v>
      </c>
      <c r="E18" s="1">
        <v>85.0</v>
      </c>
      <c r="F18" s="1">
        <v>40.0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</v>
      </c>
      <c r="B19" s="1">
        <v>-47.0</v>
      </c>
      <c r="C19" s="1">
        <v>-30.0</v>
      </c>
      <c r="D19" s="1">
        <v>42.0</v>
      </c>
      <c r="E19" s="1">
        <v>78.0</v>
      </c>
      <c r="F19" s="1">
        <v>22.0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</v>
      </c>
      <c r="B20" s="1">
        <v>0.0</v>
      </c>
      <c r="C20" s="1">
        <v>0.0</v>
      </c>
      <c r="D20" s="1">
        <v>0.0</v>
      </c>
      <c r="E20" s="1">
        <v>0.0</v>
      </c>
      <c r="F20" s="1">
        <v>-1.0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</v>
      </c>
      <c r="B21" s="1">
        <v>-47.0</v>
      </c>
      <c r="C21" s="1">
        <v>-30.0</v>
      </c>
      <c r="D21" s="1">
        <v>42.0</v>
      </c>
      <c r="E21" s="1">
        <v>78.0</v>
      </c>
      <c r="F21" s="1">
        <v>23.0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</v>
      </c>
      <c r="B22" s="1">
        <v>-47.0</v>
      </c>
      <c r="C22" s="1">
        <v>-30.0</v>
      </c>
      <c r="D22" s="1">
        <v>42.0</v>
      </c>
      <c r="E22" s="1">
        <v>78.0</v>
      </c>
      <c r="F22" s="1">
        <v>23.0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>
        <v>-47.0</v>
      </c>
      <c r="C23" s="1">
        <v>-30.0</v>
      </c>
      <c r="D23" s="1">
        <v>42.0</v>
      </c>
      <c r="E23" s="1">
        <v>78.0</v>
      </c>
      <c r="F23" s="1">
        <v>23.0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</v>
      </c>
      <c r="B24" s="1">
        <v>-47.0</v>
      </c>
      <c r="C24" s="1">
        <v>-30.0</v>
      </c>
      <c r="D24" s="1">
        <v>42.0</v>
      </c>
      <c r="E24" s="1">
        <v>78.0</v>
      </c>
      <c r="F24" s="1">
        <v>23.0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</v>
      </c>
      <c r="B25" s="1">
        <v>-47.0</v>
      </c>
      <c r="C25" s="1">
        <v>-30.0</v>
      </c>
      <c r="D25" s="1">
        <v>42.0</v>
      </c>
      <c r="E25" s="1">
        <v>78.0</v>
      </c>
      <c r="F25" s="1">
        <v>23.0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145</v>
      </c>
      <c r="B27" s="1" t="s">
        <v>146</v>
      </c>
      <c r="C27" s="1" t="s">
        <v>147</v>
      </c>
      <c r="D27" s="1" t="s">
        <v>148</v>
      </c>
      <c r="E27" s="1" t="s">
        <v>149</v>
      </c>
      <c r="F27" s="1" t="s">
        <v>150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151</v>
      </c>
      <c r="B28" s="1" t="s">
        <v>146</v>
      </c>
      <c r="C28" s="1" t="s">
        <v>147</v>
      </c>
      <c r="D28" s="1" t="s">
        <v>148</v>
      </c>
      <c r="E28" s="1" t="s">
        <v>149</v>
      </c>
      <c r="F28" s="1" t="s">
        <v>150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152</v>
      </c>
      <c r="B29" s="1">
        <v>1.0</v>
      </c>
      <c r="C29" s="1">
        <v>1.0</v>
      </c>
      <c r="D29" s="1">
        <v>101.0</v>
      </c>
      <c r="E29" s="1">
        <v>138.0</v>
      </c>
      <c r="F29" s="1">
        <v>140.0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153</v>
      </c>
      <c r="B30" s="1" t="s">
        <v>146</v>
      </c>
      <c r="C30" s="1" t="s">
        <v>147</v>
      </c>
      <c r="D30" s="1" t="s">
        <v>154</v>
      </c>
      <c r="E30" s="1" t="s">
        <v>155</v>
      </c>
      <c r="F30" s="1" t="s">
        <v>150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156</v>
      </c>
      <c r="B31" s="1" t="s">
        <v>146</v>
      </c>
      <c r="C31" s="1" t="s">
        <v>147</v>
      </c>
      <c r="D31" s="1" t="s">
        <v>154</v>
      </c>
      <c r="E31" s="1" t="s">
        <v>155</v>
      </c>
      <c r="F31" s="1" t="s">
        <v>150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157</v>
      </c>
      <c r="B32" s="1">
        <v>1.0</v>
      </c>
      <c r="C32" s="1">
        <v>1.0</v>
      </c>
      <c r="D32" s="1">
        <v>106.0</v>
      </c>
      <c r="E32" s="1">
        <v>142.0</v>
      </c>
      <c r="F32" s="1">
        <v>143.0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158</v>
      </c>
      <c r="B33" s="1" t="s">
        <v>159</v>
      </c>
      <c r="C33" s="1" t="s">
        <v>160</v>
      </c>
      <c r="D33" s="1" t="s">
        <v>161</v>
      </c>
      <c r="E33" s="1" t="s">
        <v>162</v>
      </c>
      <c r="F33" s="1" t="s">
        <v>163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164</v>
      </c>
      <c r="B34" s="1" t="s">
        <v>159</v>
      </c>
      <c r="C34" s="1" t="s">
        <v>160</v>
      </c>
      <c r="D34" s="1" t="s">
        <v>165</v>
      </c>
      <c r="E34" s="1" t="s">
        <v>162</v>
      </c>
      <c r="F34" s="1" t="s">
        <v>166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167</v>
      </c>
      <c r="B36" s="1">
        <v>-10.0</v>
      </c>
      <c r="C36" s="1">
        <v>-10.0</v>
      </c>
      <c r="D36" s="1">
        <v>-25.0</v>
      </c>
      <c r="E36" s="1">
        <v>-38.0</v>
      </c>
      <c r="F36" s="1">
        <v>-51.0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168</v>
      </c>
      <c r="B37" s="1">
        <v>-11.0</v>
      </c>
      <c r="C37" s="1">
        <v>-11.0</v>
      </c>
      <c r="D37" s="1">
        <v>-26.0</v>
      </c>
      <c r="E37" s="1">
        <v>-38.0</v>
      </c>
      <c r="F37" s="1">
        <v>-54.0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169</v>
      </c>
      <c r="B38" s="1">
        <v>-11.0</v>
      </c>
      <c r="C38" s="1">
        <v>-11.0</v>
      </c>
      <c r="D38" s="1">
        <v>-26.0</v>
      </c>
      <c r="E38" s="1">
        <v>-38.0</v>
      </c>
      <c r="F38" s="1">
        <v>-54.0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170</v>
      </c>
      <c r="B39" s="1">
        <v>-10.0</v>
      </c>
      <c r="C39" s="1">
        <v>-10.0</v>
      </c>
      <c r="D39" s="1">
        <v>-25.0</v>
      </c>
      <c r="E39" s="1">
        <v>-37.0</v>
      </c>
      <c r="F39" s="1">
        <v>-50.0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171</v>
      </c>
      <c r="B40" s="1">
        <v>0.0</v>
      </c>
      <c r="C40" s="1">
        <v>0.0</v>
      </c>
      <c r="D40" s="1">
        <v>0.0</v>
      </c>
      <c r="E40" s="1">
        <v>0.0</v>
      </c>
      <c r="F40" s="1">
        <v>28.0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172</v>
      </c>
      <c r="B41" s="1">
        <v>0.0</v>
      </c>
      <c r="C41" s="1">
        <v>0.0</v>
      </c>
      <c r="D41" s="1">
        <v>0.0</v>
      </c>
      <c r="E41" s="1">
        <v>0.0</v>
      </c>
      <c r="F41" s="1" t="s">
        <v>173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174</v>
      </c>
      <c r="B42" s="1">
        <v>0.0</v>
      </c>
      <c r="C42" s="1">
        <v>0.0</v>
      </c>
      <c r="D42" s="1">
        <v>0.0</v>
      </c>
      <c r="E42" s="1">
        <v>0.0</v>
      </c>
      <c r="F42" s="1">
        <v>2.0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175</v>
      </c>
      <c r="B43" s="1">
        <v>0.0</v>
      </c>
      <c r="C43" s="1">
        <v>0.0</v>
      </c>
      <c r="D43" s="1">
        <v>0.0</v>
      </c>
      <c r="E43" s="1">
        <v>0.0</v>
      </c>
      <c r="F43" s="1">
        <v>13.0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176</v>
      </c>
      <c r="B44" s="1">
        <v>0.0</v>
      </c>
      <c r="C44" s="1">
        <v>0.0</v>
      </c>
      <c r="D44" s="1">
        <v>0.0</v>
      </c>
      <c r="E44" s="1">
        <v>0.0</v>
      </c>
      <c r="F44" s="1">
        <v>15.0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177</v>
      </c>
      <c r="B45" s="1">
        <v>0.0</v>
      </c>
      <c r="C45" s="1">
        <v>0.0</v>
      </c>
      <c r="D45" s="1">
        <v>0.0</v>
      </c>
      <c r="E45" s="1">
        <v>0.0</v>
      </c>
      <c r="F45" s="1">
        <v>-1.0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178</v>
      </c>
      <c r="B46" s="1">
        <v>0.0</v>
      </c>
      <c r="C46" s="1">
        <v>0.0</v>
      </c>
      <c r="D46" s="1">
        <v>0.0</v>
      </c>
      <c r="E46" s="1">
        <v>0.0</v>
      </c>
      <c r="F46" s="1">
        <v>-1.0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179</v>
      </c>
      <c r="B47" s="1">
        <v>-30.0</v>
      </c>
      <c r="C47" s="1">
        <v>-18.0</v>
      </c>
      <c r="D47" s="1">
        <v>-20.0</v>
      </c>
      <c r="E47" s="1">
        <v>-5.0</v>
      </c>
      <c r="F47" s="1">
        <v>-12.0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180</v>
      </c>
      <c r="B48" s="1">
        <v>5.0</v>
      </c>
      <c r="C48" s="1">
        <v>34.0</v>
      </c>
      <c r="D48" s="1">
        <v>2.0</v>
      </c>
      <c r="E48" s="1">
        <v>0.0</v>
      </c>
      <c r="F48" s="1">
        <v>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181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182</v>
      </c>
      <c r="B50" s="1">
        <v>3.0</v>
      </c>
      <c r="C50" s="1">
        <v>6.0</v>
      </c>
      <c r="D50" s="1">
        <v>16.0</v>
      </c>
      <c r="E50" s="1">
        <v>24.0</v>
      </c>
      <c r="F50" s="1">
        <v>35.0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183</v>
      </c>
      <c r="B51" s="1">
        <v>6.0</v>
      </c>
      <c r="C51" s="1">
        <v>4.0</v>
      </c>
      <c r="D51" s="1">
        <v>9.0</v>
      </c>
      <c r="E51" s="1">
        <v>14.0</v>
      </c>
      <c r="F51" s="1">
        <v>21.0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184</v>
      </c>
      <c r="B52" s="1">
        <v>27.0</v>
      </c>
      <c r="C52" s="1">
        <v>26.0</v>
      </c>
      <c r="D52" s="1">
        <v>39.0</v>
      </c>
      <c r="E52" s="1">
        <v>77.0</v>
      </c>
      <c r="F52" s="1">
        <v>91.0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185</v>
      </c>
      <c r="B53" s="1">
        <v>0.0</v>
      </c>
      <c r="C53" s="1">
        <v>5.0</v>
      </c>
      <c r="D53" s="1">
        <v>67.0</v>
      </c>
      <c r="E53" s="1">
        <v>0.0</v>
      </c>
      <c r="F53" s="1">
        <v>6.0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186</v>
      </c>
      <c r="B54" s="1">
        <v>0.0</v>
      </c>
      <c r="C54" s="1">
        <v>20.0</v>
      </c>
      <c r="D54" s="1">
        <v>-28.0</v>
      </c>
      <c r="E54" s="1">
        <v>0.0</v>
      </c>
      <c r="F54" s="1">
        <v>84.0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187</v>
      </c>
      <c r="B55" s="1">
        <v>1.0</v>
      </c>
      <c r="C55" s="1">
        <v>13.0</v>
      </c>
      <c r="D55" s="1">
        <v>1.0</v>
      </c>
      <c r="E55" s="1">
        <v>2.0</v>
      </c>
      <c r="F55" s="1">
        <v>2.0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188</v>
      </c>
      <c r="B56" s="1">
        <v>2.0</v>
      </c>
      <c r="C56" s="1">
        <v>1.0</v>
      </c>
      <c r="D56" s="1">
        <v>5.0</v>
      </c>
      <c r="E56" s="1">
        <v>4.0</v>
      </c>
      <c r="F56" s="1">
        <v>6.0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189</v>
      </c>
      <c r="B57" s="1">
        <v>0.0</v>
      </c>
      <c r="C57" s="1">
        <v>0.0</v>
      </c>
      <c r="D57" s="1">
        <v>0.0</v>
      </c>
      <c r="E57" s="1">
        <v>3.0</v>
      </c>
      <c r="F57" s="1">
        <v>0.0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190</v>
      </c>
      <c r="B58" s="1">
        <v>4.0</v>
      </c>
      <c r="C58" s="1">
        <v>1.0</v>
      </c>
      <c r="D58" s="1">
        <v>7.0</v>
      </c>
      <c r="E58" s="1">
        <v>7.0</v>
      </c>
      <c r="F58" s="1">
        <v>9.0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192</v>
      </c>
      <c r="B3" s="1">
        <v>0.0</v>
      </c>
      <c r="C3" s="1" t="s">
        <v>193</v>
      </c>
      <c r="D3" s="1" t="s">
        <v>194</v>
      </c>
      <c r="E3" s="1" t="s">
        <v>195</v>
      </c>
      <c r="F3" s="1" t="s">
        <v>196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197</v>
      </c>
      <c r="B4" s="1">
        <v>0.0</v>
      </c>
      <c r="C4" s="1" t="s">
        <v>198</v>
      </c>
      <c r="D4" s="1" t="s">
        <v>199</v>
      </c>
      <c r="E4" s="1" t="s">
        <v>200</v>
      </c>
      <c r="F4" s="1" t="s">
        <v>201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202</v>
      </c>
      <c r="B5" s="1">
        <v>0.0</v>
      </c>
      <c r="C5" s="1" t="s">
        <v>203</v>
      </c>
      <c r="D5" s="1" t="s">
        <v>204</v>
      </c>
      <c r="E5" s="1" t="s">
        <v>205</v>
      </c>
      <c r="F5" s="1" t="s">
        <v>206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207</v>
      </c>
      <c r="B6" s="1">
        <v>0.0</v>
      </c>
      <c r="C6" s="1" t="s">
        <v>208</v>
      </c>
      <c r="D6" s="1" t="s">
        <v>209</v>
      </c>
      <c r="E6" s="1" t="s">
        <v>205</v>
      </c>
      <c r="F6" s="1" t="s">
        <v>206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211</v>
      </c>
      <c r="B8" s="1">
        <v>0.0</v>
      </c>
      <c r="C8" s="1">
        <v>0.0</v>
      </c>
      <c r="D8" s="1">
        <v>0.0</v>
      </c>
      <c r="E8" s="1">
        <v>0.0</v>
      </c>
      <c r="F8" s="1" t="s">
        <v>212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213</v>
      </c>
      <c r="B9" s="1">
        <v>0.0</v>
      </c>
      <c r="C9" s="1">
        <v>0.0</v>
      </c>
      <c r="D9" s="1">
        <v>0.0</v>
      </c>
      <c r="E9" s="1">
        <v>0.0</v>
      </c>
      <c r="F9" s="1" t="s">
        <v>214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215</v>
      </c>
      <c r="B10" s="1">
        <v>0.0</v>
      </c>
      <c r="C10" s="1">
        <v>0.0</v>
      </c>
      <c r="D10" s="1">
        <v>0.0</v>
      </c>
      <c r="E10" s="1">
        <v>0.0</v>
      </c>
      <c r="F10" s="1" t="s">
        <v>216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217</v>
      </c>
      <c r="B11" s="1">
        <v>0.0</v>
      </c>
      <c r="C11" s="1">
        <v>0.0</v>
      </c>
      <c r="D11" s="1">
        <v>0.0</v>
      </c>
      <c r="E11" s="1">
        <v>0.0</v>
      </c>
      <c r="F11" s="1" t="s">
        <v>218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219</v>
      </c>
      <c r="B12" s="1">
        <v>0.0</v>
      </c>
      <c r="C12" s="1">
        <v>0.0</v>
      </c>
      <c r="D12" s="1">
        <v>0.0</v>
      </c>
      <c r="E12" s="1">
        <v>0.0</v>
      </c>
      <c r="F12" s="1" t="s">
        <v>218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220</v>
      </c>
      <c r="B13" s="1">
        <v>0.0</v>
      </c>
      <c r="C13" s="1">
        <v>0.0</v>
      </c>
      <c r="D13" s="1">
        <v>0.0</v>
      </c>
      <c r="E13" s="1">
        <v>0.0</v>
      </c>
      <c r="F13" s="1" t="s">
        <v>221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222</v>
      </c>
      <c r="B14" s="1">
        <v>0.0</v>
      </c>
      <c r="C14" s="1">
        <v>0.0</v>
      </c>
      <c r="D14" s="1">
        <v>0.0</v>
      </c>
      <c r="E14" s="1">
        <v>0.0</v>
      </c>
      <c r="F14" s="1" t="s">
        <v>221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223</v>
      </c>
      <c r="B15" s="1">
        <v>0.0</v>
      </c>
      <c r="C15" s="1">
        <v>0.0</v>
      </c>
      <c r="D15" s="1">
        <v>0.0</v>
      </c>
      <c r="E15" s="1">
        <v>0.0</v>
      </c>
      <c r="F15" s="1" t="s">
        <v>221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224</v>
      </c>
      <c r="B16" s="1">
        <v>0.0</v>
      </c>
      <c r="C16" s="1">
        <v>0.0</v>
      </c>
      <c r="D16" s="1">
        <v>0.0</v>
      </c>
      <c r="E16" s="1">
        <v>0.0</v>
      </c>
      <c r="F16" s="1" t="s">
        <v>225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226</v>
      </c>
      <c r="B17" s="1">
        <v>0.0</v>
      </c>
      <c r="C17" s="1">
        <v>0.0</v>
      </c>
      <c r="D17" s="1">
        <v>0.0</v>
      </c>
      <c r="E17" s="1">
        <v>0.0</v>
      </c>
      <c r="F17" s="1" t="s">
        <v>227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228</v>
      </c>
      <c r="B18" s="1">
        <v>0.0</v>
      </c>
      <c r="C18" s="1">
        <v>0.0</v>
      </c>
      <c r="D18" s="1">
        <v>0.0</v>
      </c>
      <c r="E18" s="1">
        <v>0.0</v>
      </c>
      <c r="F18" s="1" t="s">
        <v>229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230</v>
      </c>
      <c r="B20" s="1">
        <v>0.0</v>
      </c>
      <c r="C20" s="1">
        <v>0.0</v>
      </c>
      <c r="D20" s="1">
        <v>0.0</v>
      </c>
      <c r="E20" s="1">
        <v>0.0</v>
      </c>
      <c r="F20" s="1" t="s">
        <v>231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232</v>
      </c>
      <c r="B21" s="1">
        <v>0.0</v>
      </c>
      <c r="C21" s="1">
        <v>0.0</v>
      </c>
      <c r="D21" s="1">
        <v>0.0</v>
      </c>
      <c r="E21" s="1">
        <v>0.0</v>
      </c>
      <c r="F21" s="1" t="s">
        <v>233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235</v>
      </c>
      <c r="B23" s="1" t="s">
        <v>236</v>
      </c>
      <c r="C23" s="1" t="s">
        <v>237</v>
      </c>
      <c r="D23" s="1" t="s">
        <v>238</v>
      </c>
      <c r="E23" s="1" t="s">
        <v>239</v>
      </c>
      <c r="F23" s="1" t="s">
        <v>240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241</v>
      </c>
      <c r="B24" s="1" t="s">
        <v>242</v>
      </c>
      <c r="C24" s="1" t="s">
        <v>150</v>
      </c>
      <c r="D24" s="1" t="s">
        <v>243</v>
      </c>
      <c r="E24" s="1" t="s">
        <v>244</v>
      </c>
      <c r="F24" s="1" t="s">
        <v>245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246</v>
      </c>
      <c r="B25" s="1" t="s">
        <v>247</v>
      </c>
      <c r="C25" s="1" t="s">
        <v>248</v>
      </c>
      <c r="D25" s="1" t="s">
        <v>249</v>
      </c>
      <c r="E25" s="1" t="s">
        <v>250</v>
      </c>
      <c r="F25" s="1" t="s">
        <v>251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253</v>
      </c>
      <c r="B27" s="1" t="s">
        <v>254</v>
      </c>
      <c r="C27" s="1" t="s">
        <v>255</v>
      </c>
      <c r="D27" s="1" t="s">
        <v>256</v>
      </c>
      <c r="E27" s="1" t="s">
        <v>257</v>
      </c>
      <c r="F27" s="1" t="s">
        <v>258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259</v>
      </c>
      <c r="B28" s="1" t="s">
        <v>260</v>
      </c>
      <c r="C28" s="1" t="s">
        <v>261</v>
      </c>
      <c r="D28" s="1" t="s">
        <v>262</v>
      </c>
      <c r="E28" s="1" t="s">
        <v>263</v>
      </c>
      <c r="F28" s="1" t="s">
        <v>264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265</v>
      </c>
      <c r="B29" s="1" t="s">
        <v>266</v>
      </c>
      <c r="C29" s="1" t="s">
        <v>267</v>
      </c>
      <c r="D29" s="1" t="s">
        <v>268</v>
      </c>
      <c r="E29" s="1" t="s">
        <v>269</v>
      </c>
      <c r="F29" s="1" t="s">
        <v>270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271</v>
      </c>
      <c r="B30" s="1" t="s">
        <v>272</v>
      </c>
      <c r="C30" s="1" t="s">
        <v>273</v>
      </c>
      <c r="D30" s="1" t="s">
        <v>274</v>
      </c>
      <c r="E30" s="1" t="s">
        <v>275</v>
      </c>
      <c r="F30" s="1" t="s">
        <v>276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277</v>
      </c>
      <c r="B31" s="1" t="s">
        <v>278</v>
      </c>
      <c r="C31" s="1" t="s">
        <v>279</v>
      </c>
      <c r="D31" s="1" t="s">
        <v>280</v>
      </c>
      <c r="E31" s="1" t="s">
        <v>281</v>
      </c>
      <c r="F31" s="1" t="s">
        <v>282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283</v>
      </c>
      <c r="B32" s="1" t="s">
        <v>284</v>
      </c>
      <c r="C32" s="1" t="s">
        <v>285</v>
      </c>
      <c r="D32" s="1" t="s">
        <v>286</v>
      </c>
      <c r="E32" s="1">
        <v>0.0</v>
      </c>
      <c r="F32" s="1" t="s">
        <v>287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288</v>
      </c>
      <c r="B33" s="1" t="s">
        <v>289</v>
      </c>
      <c r="C33" s="1" t="s">
        <v>290</v>
      </c>
      <c r="D33" s="1" t="s">
        <v>291</v>
      </c>
      <c r="E33" s="1">
        <v>0.0</v>
      </c>
      <c r="F33" s="1" t="s">
        <v>292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293</v>
      </c>
      <c r="B34" s="1" t="s">
        <v>294</v>
      </c>
      <c r="C34" s="1" t="s">
        <v>295</v>
      </c>
      <c r="D34" s="1" t="s">
        <v>296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297</v>
      </c>
      <c r="B35" s="1" t="s">
        <v>298</v>
      </c>
      <c r="C35" s="1" t="s">
        <v>299</v>
      </c>
      <c r="D35" s="1" t="s">
        <v>300</v>
      </c>
      <c r="E35" s="1" t="s">
        <v>301</v>
      </c>
      <c r="F35" s="1" t="s">
        <v>302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303</v>
      </c>
      <c r="B36" s="1" t="s">
        <v>304</v>
      </c>
      <c r="C36" s="1" t="s">
        <v>305</v>
      </c>
      <c r="D36" s="1" t="s">
        <v>306</v>
      </c>
      <c r="E36" s="1" t="s">
        <v>307</v>
      </c>
      <c r="F36" s="1" t="s">
        <v>308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309</v>
      </c>
      <c r="B37" s="1" t="s">
        <v>310</v>
      </c>
      <c r="C37" s="1" t="s">
        <v>311</v>
      </c>
      <c r="D37" s="1" t="s">
        <v>312</v>
      </c>
      <c r="E37" s="1" t="s">
        <v>313</v>
      </c>
      <c r="F37" s="1" t="s">
        <v>314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315</v>
      </c>
      <c r="B38" s="1" t="s">
        <v>316</v>
      </c>
      <c r="C38" s="1" t="s">
        <v>317</v>
      </c>
      <c r="D38" s="1" t="s">
        <v>318</v>
      </c>
      <c r="E38" s="1" t="s">
        <v>319</v>
      </c>
      <c r="F38" s="1" t="s">
        <v>320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321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322</v>
      </c>
      <c r="B40" s="1">
        <v>0.0</v>
      </c>
      <c r="C40" s="1" t="s">
        <v>323</v>
      </c>
      <c r="D40" s="1" t="s">
        <v>324</v>
      </c>
      <c r="E40" s="1" t="s">
        <v>325</v>
      </c>
      <c r="F40" s="1" t="s">
        <v>326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327</v>
      </c>
      <c r="B41" s="1">
        <v>0.0</v>
      </c>
      <c r="C41" s="1" t="s">
        <v>328</v>
      </c>
      <c r="D41" s="1" t="s">
        <v>329</v>
      </c>
      <c r="E41" s="1" t="s">
        <v>330</v>
      </c>
      <c r="F41" s="1" t="s">
        <v>331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332</v>
      </c>
      <c r="B42" s="1">
        <v>0.0</v>
      </c>
      <c r="C42" s="1" t="s">
        <v>333</v>
      </c>
      <c r="D42" s="1" t="s">
        <v>329</v>
      </c>
      <c r="E42" s="1" t="s">
        <v>330</v>
      </c>
      <c r="F42" s="1" t="s">
        <v>331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334</v>
      </c>
      <c r="B43" s="1">
        <v>0.0</v>
      </c>
      <c r="C43" s="1">
        <v>0.0</v>
      </c>
      <c r="D43" s="1" t="s">
        <v>335</v>
      </c>
      <c r="E43" s="1" t="s">
        <v>336</v>
      </c>
      <c r="F43" s="1" t="s">
        <v>337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338</v>
      </c>
      <c r="B44" s="1">
        <v>0.0</v>
      </c>
      <c r="C44" s="1">
        <v>0.0</v>
      </c>
      <c r="D44" s="1" t="s">
        <v>335</v>
      </c>
      <c r="E44" s="1" t="s">
        <v>336</v>
      </c>
      <c r="F44" s="1" t="s">
        <v>337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339</v>
      </c>
      <c r="B45" s="1">
        <v>0.0</v>
      </c>
      <c r="C45" s="1">
        <v>0.0</v>
      </c>
      <c r="D45" s="1" t="s">
        <v>340</v>
      </c>
      <c r="E45" s="1" t="s">
        <v>341</v>
      </c>
      <c r="F45" s="1" t="s">
        <v>342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343</v>
      </c>
      <c r="B46" s="1">
        <v>0.0</v>
      </c>
      <c r="C46" s="1">
        <v>0.0</v>
      </c>
      <c r="D46" s="1" t="s">
        <v>344</v>
      </c>
      <c r="E46" s="1" t="s">
        <v>345</v>
      </c>
      <c r="F46" s="1" t="s">
        <v>346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347</v>
      </c>
      <c r="B47" s="1">
        <v>0.0</v>
      </c>
      <c r="C47" s="1">
        <v>6.0</v>
      </c>
      <c r="D47" s="1" t="s">
        <v>348</v>
      </c>
      <c r="E47" s="1" t="s">
        <v>349</v>
      </c>
      <c r="F47" s="1" t="s">
        <v>350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351</v>
      </c>
      <c r="B48" s="1">
        <v>0.0</v>
      </c>
      <c r="C48" s="1" t="s">
        <v>352</v>
      </c>
      <c r="D48" s="1" t="s">
        <v>353</v>
      </c>
      <c r="E48" s="1" t="s">
        <v>354</v>
      </c>
      <c r="F48" s="1" t="s">
        <v>355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356</v>
      </c>
      <c r="B49" s="1">
        <v>0.0</v>
      </c>
      <c r="C49" s="1" t="s">
        <v>357</v>
      </c>
      <c r="D49" s="1">
        <v>-22.0</v>
      </c>
      <c r="E49" s="1" t="s">
        <v>358</v>
      </c>
      <c r="F49" s="1" t="s">
        <v>359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360</v>
      </c>
      <c r="B50" s="1">
        <v>0.0</v>
      </c>
      <c r="C50" s="1" t="s">
        <v>361</v>
      </c>
      <c r="D50" s="1">
        <v>24.0</v>
      </c>
      <c r="E50" s="1" t="s">
        <v>362</v>
      </c>
      <c r="F50" s="1" t="s">
        <v>363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364</v>
      </c>
      <c r="B51" s="1">
        <v>0.0</v>
      </c>
      <c r="C51" s="1" t="s">
        <v>365</v>
      </c>
      <c r="D51" s="1" t="s">
        <v>366</v>
      </c>
      <c r="E51" s="1" t="s">
        <v>367</v>
      </c>
      <c r="F51" s="1" t="s">
        <v>368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369</v>
      </c>
      <c r="B52" s="1">
        <v>0.0</v>
      </c>
      <c r="C52" s="1" t="s">
        <v>370</v>
      </c>
      <c r="D52" s="1" t="s">
        <v>371</v>
      </c>
      <c r="E52" s="1" t="s">
        <v>372</v>
      </c>
      <c r="F52" s="1" t="s">
        <v>373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374</v>
      </c>
      <c r="B53" s="1">
        <v>0.0</v>
      </c>
      <c r="C53" s="1">
        <v>0.0</v>
      </c>
      <c r="D53" s="1" t="s">
        <v>375</v>
      </c>
      <c r="E53" s="1" t="s">
        <v>376</v>
      </c>
      <c r="F53" s="1" t="s">
        <v>377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378</v>
      </c>
      <c r="B54" s="1">
        <v>0.0</v>
      </c>
      <c r="C54" s="1">
        <v>0.0</v>
      </c>
      <c r="D54" s="1" t="s">
        <v>379</v>
      </c>
      <c r="E54" s="1" t="s">
        <v>380</v>
      </c>
      <c r="F54" s="1" t="s">
        <v>381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382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383</v>
      </c>
      <c r="B56" s="1">
        <v>0.0</v>
      </c>
      <c r="C56" s="1">
        <v>0.0</v>
      </c>
      <c r="D56" s="1" t="s">
        <v>384</v>
      </c>
      <c r="E56" s="1" t="s">
        <v>385</v>
      </c>
      <c r="F56" s="1" t="s">
        <v>386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387</v>
      </c>
      <c r="B57" s="1">
        <v>0.0</v>
      </c>
      <c r="C57" s="1">
        <v>0.0</v>
      </c>
      <c r="D57" s="1" t="s">
        <v>388</v>
      </c>
      <c r="E57" s="1" t="s">
        <v>389</v>
      </c>
      <c r="F57" s="1" t="s">
        <v>390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391</v>
      </c>
      <c r="B58" s="1">
        <v>0.0</v>
      </c>
      <c r="C58" s="1">
        <v>0.0</v>
      </c>
      <c r="D58" s="1" t="s">
        <v>392</v>
      </c>
      <c r="E58" s="1" t="s">
        <v>389</v>
      </c>
      <c r="F58" s="1" t="s">
        <v>390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393</v>
      </c>
      <c r="B59" s="1">
        <v>0.0</v>
      </c>
      <c r="C59" s="1">
        <v>0.0</v>
      </c>
      <c r="D59" s="1" t="s">
        <v>394</v>
      </c>
      <c r="E59" s="1" t="s">
        <v>395</v>
      </c>
      <c r="F59" s="1" t="s">
        <v>396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397</v>
      </c>
      <c r="B60" s="1">
        <v>0.0</v>
      </c>
      <c r="C60" s="1">
        <v>0.0</v>
      </c>
      <c r="D60" s="1" t="s">
        <v>394</v>
      </c>
      <c r="E60" s="1" t="s">
        <v>395</v>
      </c>
      <c r="F60" s="1" t="s">
        <v>396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398</v>
      </c>
      <c r="B61" s="1">
        <v>0.0</v>
      </c>
      <c r="C61" s="1">
        <v>0.0</v>
      </c>
      <c r="D61" s="1" t="s">
        <v>399</v>
      </c>
      <c r="E61" s="1" t="s">
        <v>400</v>
      </c>
      <c r="F61" s="1" t="s">
        <v>401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402</v>
      </c>
      <c r="B62" s="1">
        <v>0.0</v>
      </c>
      <c r="C62" s="1">
        <v>0.0</v>
      </c>
      <c r="D62" s="1" t="s">
        <v>403</v>
      </c>
      <c r="E62" s="1" t="s">
        <v>404</v>
      </c>
      <c r="F62" s="1" t="s">
        <v>405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406</v>
      </c>
      <c r="B63" s="1">
        <v>0.0</v>
      </c>
      <c r="C63" s="1">
        <v>0.0</v>
      </c>
      <c r="D63" s="1" t="s">
        <v>407</v>
      </c>
      <c r="E63" s="1" t="s">
        <v>408</v>
      </c>
      <c r="F63" s="1" t="s">
        <v>409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410</v>
      </c>
      <c r="B64" s="1">
        <v>0.0</v>
      </c>
      <c r="C64" s="1">
        <v>0.0</v>
      </c>
      <c r="D64" s="1" t="s">
        <v>411</v>
      </c>
      <c r="E64" s="1" t="s">
        <v>412</v>
      </c>
      <c r="F64" s="1" t="s">
        <v>413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414</v>
      </c>
      <c r="B65" s="1">
        <v>0.0</v>
      </c>
      <c r="C65" s="1">
        <v>0.0</v>
      </c>
      <c r="D65" s="1" t="s">
        <v>415</v>
      </c>
      <c r="E65" s="1">
        <v>0.0</v>
      </c>
      <c r="F65" s="1" t="s">
        <v>416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417</v>
      </c>
      <c r="B66" s="1">
        <v>0.0</v>
      </c>
      <c r="C66" s="1">
        <v>0.0</v>
      </c>
      <c r="D66" s="1" t="s">
        <v>418</v>
      </c>
      <c r="E66" s="1">
        <v>0.0</v>
      </c>
      <c r="F66" s="1" t="s">
        <v>419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420</v>
      </c>
      <c r="B67" s="1">
        <v>0.0</v>
      </c>
      <c r="C67" s="1">
        <v>0.0</v>
      </c>
      <c r="D67" s="1" t="s">
        <v>421</v>
      </c>
      <c r="E67" s="1" t="s">
        <v>422</v>
      </c>
      <c r="F67" s="1" t="s">
        <v>423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424</v>
      </c>
      <c r="B68" s="1">
        <v>0.0</v>
      </c>
      <c r="C68" s="1">
        <v>0.0</v>
      </c>
      <c r="D68" s="1" t="s">
        <v>425</v>
      </c>
      <c r="E68" s="1" t="s">
        <v>426</v>
      </c>
      <c r="F68" s="1" t="s">
        <v>427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428</v>
      </c>
      <c r="B69" s="1">
        <v>0.0</v>
      </c>
      <c r="C69" s="1">
        <v>0.0</v>
      </c>
      <c r="D69" s="1">
        <v>0.0</v>
      </c>
      <c r="E69" s="1" t="s">
        <v>429</v>
      </c>
      <c r="F69" s="1" t="s">
        <v>430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431</v>
      </c>
      <c r="B70" s="1">
        <v>0.0</v>
      </c>
      <c r="C70" s="1">
        <v>0.0</v>
      </c>
      <c r="D70" s="1">
        <v>0.0</v>
      </c>
      <c r="E70" s="1" t="s">
        <v>432</v>
      </c>
      <c r="F70" s="1" t="s">
        <v>433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434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435</v>
      </c>
      <c r="B72" s="1">
        <v>0.0</v>
      </c>
      <c r="C72" s="1">
        <v>0.0</v>
      </c>
      <c r="D72" s="1">
        <v>0.0</v>
      </c>
      <c r="E72" s="1" t="s">
        <v>436</v>
      </c>
      <c r="F72" s="1" t="s">
        <v>437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438</v>
      </c>
      <c r="B73" s="1">
        <v>0.0</v>
      </c>
      <c r="C73" s="1">
        <v>0.0</v>
      </c>
      <c r="D73" s="1">
        <v>0.0</v>
      </c>
      <c r="E73" s="1" t="s">
        <v>439</v>
      </c>
      <c r="F73" s="1" t="s">
        <v>440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441</v>
      </c>
      <c r="B74" s="1">
        <v>0.0</v>
      </c>
      <c r="C74" s="1">
        <v>0.0</v>
      </c>
      <c r="D74" s="1">
        <v>0.0</v>
      </c>
      <c r="E74" s="1" t="s">
        <v>442</v>
      </c>
      <c r="F74" s="1" t="s">
        <v>440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443</v>
      </c>
      <c r="B75" s="1">
        <v>0.0</v>
      </c>
      <c r="C75" s="1">
        <v>0.0</v>
      </c>
      <c r="D75" s="1">
        <v>0.0</v>
      </c>
      <c r="E75" s="1" t="s">
        <v>444</v>
      </c>
      <c r="F75" s="1" t="s">
        <v>445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446</v>
      </c>
      <c r="B76" s="1">
        <v>0.0</v>
      </c>
      <c r="C76" s="1">
        <v>0.0</v>
      </c>
      <c r="D76" s="1">
        <v>0.0</v>
      </c>
      <c r="E76" s="1" t="s">
        <v>444</v>
      </c>
      <c r="F76" s="1" t="s">
        <v>445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447</v>
      </c>
      <c r="B77" s="1">
        <v>0.0</v>
      </c>
      <c r="C77" s="1">
        <v>0.0</v>
      </c>
      <c r="D77" s="1">
        <v>0.0</v>
      </c>
      <c r="E77" s="1" t="s">
        <v>448</v>
      </c>
      <c r="F77" s="1">
        <v>-14.0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449</v>
      </c>
      <c r="B78" s="1">
        <v>0.0</v>
      </c>
      <c r="C78" s="1">
        <v>0.0</v>
      </c>
      <c r="D78" s="1">
        <v>0.0</v>
      </c>
      <c r="E78" s="1" t="s">
        <v>450</v>
      </c>
      <c r="F78" s="1" t="s">
        <v>451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452</v>
      </c>
      <c r="B79" s="1">
        <v>0.0</v>
      </c>
      <c r="C79" s="1">
        <v>0.0</v>
      </c>
      <c r="D79" s="1">
        <v>0.0</v>
      </c>
      <c r="E79" s="1" t="s">
        <v>453</v>
      </c>
      <c r="F79" s="1" t="s">
        <v>454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455</v>
      </c>
      <c r="B80" s="1">
        <v>0.0</v>
      </c>
      <c r="C80" s="1">
        <v>0.0</v>
      </c>
      <c r="D80" s="1">
        <v>0.0</v>
      </c>
      <c r="E80" s="1" t="s">
        <v>456</v>
      </c>
      <c r="F80" s="1" t="s">
        <v>457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458</v>
      </c>
      <c r="B81" s="1">
        <v>0.0</v>
      </c>
      <c r="C81" s="1">
        <v>0.0</v>
      </c>
      <c r="D81" s="1">
        <v>0.0</v>
      </c>
      <c r="E81" s="1" t="s">
        <v>459</v>
      </c>
      <c r="F81" s="1">
        <v>0.0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460</v>
      </c>
      <c r="B82" s="1">
        <v>0.0</v>
      </c>
      <c r="C82" s="1">
        <v>0.0</v>
      </c>
      <c r="D82" s="1">
        <v>0.0</v>
      </c>
      <c r="E82" s="1" t="s">
        <v>461</v>
      </c>
      <c r="F82" s="1">
        <v>0.0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462</v>
      </c>
      <c r="B83" s="1">
        <v>0.0</v>
      </c>
      <c r="C83" s="1">
        <v>0.0</v>
      </c>
      <c r="D83" s="1">
        <v>0.0</v>
      </c>
      <c r="E83" s="1" t="s">
        <v>463</v>
      </c>
      <c r="F83" s="1" t="s">
        <v>464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465</v>
      </c>
      <c r="B84" s="1">
        <v>0.0</v>
      </c>
      <c r="C84" s="1">
        <v>0.0</v>
      </c>
      <c r="D84" s="1">
        <v>0.0</v>
      </c>
      <c r="E84" s="1" t="s">
        <v>466</v>
      </c>
      <c r="F84" s="1" t="s">
        <v>467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468</v>
      </c>
      <c r="B85" s="1">
        <v>0.0</v>
      </c>
      <c r="C85" s="1">
        <v>0.0</v>
      </c>
      <c r="D85" s="1">
        <v>0.0</v>
      </c>
      <c r="E85" s="1">
        <v>0.0</v>
      </c>
      <c r="F85" s="1" t="s">
        <v>469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470</v>
      </c>
      <c r="B86" s="1">
        <v>0.0</v>
      </c>
      <c r="C86" s="1">
        <v>0.0</v>
      </c>
      <c r="D86" s="1">
        <v>0.0</v>
      </c>
      <c r="E86" s="1">
        <v>0.0</v>
      </c>
      <c r="F86" s="1" t="s">
        <v>471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472</v>
      </c>
      <c r="C1" s="1" t="s">
        <v>473</v>
      </c>
      <c r="D1" s="1" t="s">
        <v>474</v>
      </c>
      <c r="E1" s="1" t="s">
        <v>475</v>
      </c>
      <c r="F1" s="1" t="s">
        <v>476</v>
      </c>
      <c r="G1" s="1" t="s">
        <v>477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478</v>
      </c>
      <c r="B2" s="1" t="s">
        <v>479</v>
      </c>
      <c r="C2" s="1" t="s">
        <v>480</v>
      </c>
      <c r="D2" s="1" t="s">
        <v>481</v>
      </c>
      <c r="E2" s="1" t="s">
        <v>482</v>
      </c>
      <c r="F2" s="1" t="s">
        <v>483</v>
      </c>
      <c r="G2" s="1" t="s">
        <v>483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484</v>
      </c>
      <c r="B3" s="1" t="s">
        <v>485</v>
      </c>
      <c r="C3" s="1" t="s">
        <v>486</v>
      </c>
      <c r="D3" s="1" t="s">
        <v>487</v>
      </c>
      <c r="E3" s="1" t="s">
        <v>488</v>
      </c>
      <c r="F3" s="1" t="s">
        <v>489</v>
      </c>
      <c r="G3" s="1" t="s">
        <v>490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491</v>
      </c>
      <c r="B4" s="1" t="s">
        <v>479</v>
      </c>
      <c r="C4" s="1" t="s">
        <v>492</v>
      </c>
      <c r="D4" s="1" t="s">
        <v>493</v>
      </c>
      <c r="E4" s="1" t="s">
        <v>482</v>
      </c>
      <c r="F4" s="1" t="s">
        <v>483</v>
      </c>
      <c r="G4" s="1" t="s">
        <v>483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484</v>
      </c>
      <c r="B5" s="1" t="s">
        <v>485</v>
      </c>
      <c r="C5" s="1" t="s">
        <v>494</v>
      </c>
      <c r="D5" s="1" t="s">
        <v>495</v>
      </c>
      <c r="E5" s="1" t="s">
        <v>496</v>
      </c>
      <c r="F5" s="1" t="s">
        <v>489</v>
      </c>
      <c r="G5" s="1" t="s">
        <v>490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497</v>
      </c>
      <c r="B6" s="1" t="s">
        <v>498</v>
      </c>
      <c r="C6" s="1" t="s">
        <v>499</v>
      </c>
      <c r="D6" s="1" t="s">
        <v>500</v>
      </c>
      <c r="E6" s="1" t="s">
        <v>501</v>
      </c>
      <c r="F6" s="1" t="s">
        <v>502</v>
      </c>
      <c r="G6" s="1" t="s">
        <v>503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504</v>
      </c>
      <c r="B7" s="1" t="s">
        <v>485</v>
      </c>
      <c r="C7" s="1" t="s">
        <v>505</v>
      </c>
      <c r="D7" s="1" t="s">
        <v>506</v>
      </c>
      <c r="E7" s="1" t="s">
        <v>485</v>
      </c>
      <c r="F7" s="1" t="s">
        <v>485</v>
      </c>
      <c r="G7" s="1" t="s">
        <v>485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507</v>
      </c>
      <c r="B8" s="1" t="s">
        <v>485</v>
      </c>
      <c r="C8" s="1" t="s">
        <v>508</v>
      </c>
      <c r="D8" s="1" t="s">
        <v>509</v>
      </c>
      <c r="E8" s="1" t="s">
        <v>510</v>
      </c>
      <c r="F8" s="1" t="s">
        <v>511</v>
      </c>
      <c r="G8" s="1" t="s">
        <v>512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513</v>
      </c>
      <c r="B9" s="1" t="s">
        <v>485</v>
      </c>
      <c r="C9" s="1" t="s">
        <v>485</v>
      </c>
      <c r="D9" s="1" t="s">
        <v>485</v>
      </c>
      <c r="E9" s="1" t="s">
        <v>514</v>
      </c>
      <c r="F9" s="1" t="s">
        <v>515</v>
      </c>
      <c r="G9" s="1" t="s">
        <v>516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517</v>
      </c>
      <c r="B10" s="1" t="s">
        <v>485</v>
      </c>
      <c r="C10" s="1" t="s">
        <v>485</v>
      </c>
      <c r="D10" s="1" t="s">
        <v>485</v>
      </c>
      <c r="E10" s="1" t="s">
        <v>511</v>
      </c>
      <c r="F10" s="1" t="s">
        <v>515</v>
      </c>
      <c r="G10" s="1" t="s">
        <v>516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518</v>
      </c>
      <c r="B11" s="1" t="s">
        <v>485</v>
      </c>
      <c r="C11" s="1" t="s">
        <v>508</v>
      </c>
      <c r="D11" s="1" t="s">
        <v>508</v>
      </c>
      <c r="E11" s="1" t="s">
        <v>508</v>
      </c>
      <c r="F11" s="1" t="s">
        <v>519</v>
      </c>
      <c r="G11" s="1" t="s">
        <v>520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521</v>
      </c>
      <c r="B12" s="1" t="s">
        <v>485</v>
      </c>
      <c r="C12" s="1" t="s">
        <v>508</v>
      </c>
      <c r="D12" s="1" t="s">
        <v>508</v>
      </c>
      <c r="E12" s="1" t="s">
        <v>508</v>
      </c>
      <c r="F12" s="1" t="s">
        <v>522</v>
      </c>
      <c r="G12" s="1" t="s">
        <v>523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524</v>
      </c>
      <c r="B13" s="1" t="s">
        <v>485</v>
      </c>
      <c r="C13" s="1" t="s">
        <v>525</v>
      </c>
      <c r="D13" s="1" t="s">
        <v>526</v>
      </c>
      <c r="E13" s="1" t="s">
        <v>527</v>
      </c>
      <c r="F13" s="1" t="s">
        <v>485</v>
      </c>
      <c r="G13" s="1" t="s">
        <v>485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528</v>
      </c>
      <c r="B14" s="1" t="s">
        <v>485</v>
      </c>
      <c r="C14" s="1" t="s">
        <v>529</v>
      </c>
      <c r="D14" s="1" t="s">
        <v>529</v>
      </c>
      <c r="E14" s="1" t="s">
        <v>529</v>
      </c>
      <c r="F14" s="1" t="s">
        <v>485</v>
      </c>
      <c r="G14" s="1" t="s">
        <v>485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530</v>
      </c>
      <c r="B15" s="1" t="s">
        <v>485</v>
      </c>
      <c r="C15" s="1" t="s">
        <v>485</v>
      </c>
      <c r="D15" s="1" t="s">
        <v>485</v>
      </c>
      <c r="E15" s="1" t="s">
        <v>485</v>
      </c>
      <c r="F15" s="1" t="s">
        <v>485</v>
      </c>
      <c r="G15" s="1" t="s">
        <v>485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531</v>
      </c>
      <c r="B16" s="1" t="s">
        <v>485</v>
      </c>
      <c r="C16" s="1" t="s">
        <v>485</v>
      </c>
      <c r="D16" s="1" t="s">
        <v>485</v>
      </c>
      <c r="E16" s="1" t="s">
        <v>485</v>
      </c>
      <c r="F16" s="1" t="s">
        <v>485</v>
      </c>
      <c r="G16" s="1" t="s">
        <v>485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532</v>
      </c>
      <c r="B17" s="1" t="s">
        <v>147</v>
      </c>
      <c r="C17" s="1" t="s">
        <v>154</v>
      </c>
      <c r="D17" s="1" t="s">
        <v>155</v>
      </c>
      <c r="E17" s="1" t="s">
        <v>150</v>
      </c>
      <c r="F17" s="1" t="s">
        <v>533</v>
      </c>
      <c r="G17" s="1" t="s">
        <v>534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535</v>
      </c>
      <c r="B18" s="1" t="s">
        <v>485</v>
      </c>
      <c r="C18" s="1" t="s">
        <v>485</v>
      </c>
      <c r="D18" s="1" t="s">
        <v>485</v>
      </c>
      <c r="E18" s="1" t="s">
        <v>485</v>
      </c>
      <c r="F18" s="1" t="s">
        <v>485</v>
      </c>
      <c r="G18" s="1" t="s">
        <v>485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536</v>
      </c>
      <c r="B19" s="1" t="s">
        <v>485</v>
      </c>
      <c r="C19" s="1" t="s">
        <v>485</v>
      </c>
      <c r="D19" s="1" t="s">
        <v>485</v>
      </c>
      <c r="E19" s="1" t="s">
        <v>537</v>
      </c>
      <c r="F19" s="1" t="s">
        <v>538</v>
      </c>
      <c r="G19" s="1" t="s">
        <v>539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540</v>
      </c>
      <c r="B20" s="1" t="s">
        <v>485</v>
      </c>
      <c r="C20" s="1" t="s">
        <v>541</v>
      </c>
      <c r="D20" s="1" t="s">
        <v>542</v>
      </c>
      <c r="E20" s="1" t="s">
        <v>543</v>
      </c>
      <c r="F20" s="1" t="s">
        <v>544</v>
      </c>
      <c r="G20" s="1" t="s">
        <v>545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546</v>
      </c>
      <c r="B21" s="1" t="s">
        <v>485</v>
      </c>
      <c r="C21" s="1" t="s">
        <v>547</v>
      </c>
      <c r="D21" s="1" t="s">
        <v>548</v>
      </c>
      <c r="E21" s="1" t="s">
        <v>549</v>
      </c>
      <c r="F21" s="1" t="s">
        <v>550</v>
      </c>
      <c r="G21" s="1" t="s">
        <v>551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552</v>
      </c>
      <c r="B22" s="1" t="s">
        <v>553</v>
      </c>
      <c r="C22" s="1" t="s">
        <v>554</v>
      </c>
      <c r="D22" s="1" t="s">
        <v>555</v>
      </c>
      <c r="E22" s="1" t="s">
        <v>556</v>
      </c>
      <c r="F22" s="1" t="s">
        <v>557</v>
      </c>
      <c r="G22" s="1" t="s">
        <v>558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112</v>
      </c>
      <c r="B23" s="1" t="s">
        <v>485</v>
      </c>
      <c r="C23" s="1" t="s">
        <v>559</v>
      </c>
      <c r="D23" s="1" t="s">
        <v>560</v>
      </c>
      <c r="E23" s="1" t="s">
        <v>485</v>
      </c>
      <c r="F23" s="1" t="s">
        <v>485</v>
      </c>
      <c r="G23" s="1" t="s">
        <v>485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561</v>
      </c>
      <c r="B24" s="1" t="s">
        <v>562</v>
      </c>
      <c r="C24" s="1" t="s">
        <v>563</v>
      </c>
      <c r="D24" s="1" t="s">
        <v>564</v>
      </c>
      <c r="E24" s="1" t="s">
        <v>565</v>
      </c>
      <c r="F24" s="1" t="s">
        <v>566</v>
      </c>
      <c r="G24" s="1" t="s">
        <v>566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567</v>
      </c>
      <c r="B25" s="1" t="s">
        <v>568</v>
      </c>
      <c r="C25" s="1" t="s">
        <v>569</v>
      </c>
      <c r="D25" s="1" t="s">
        <v>570</v>
      </c>
      <c r="E25" s="1" t="s">
        <v>571</v>
      </c>
      <c r="F25" s="1" t="s">
        <v>572</v>
      </c>
      <c r="G25" s="1" t="s">
        <v>572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573</v>
      </c>
      <c r="B26" s="1" t="s">
        <v>574</v>
      </c>
      <c r="C26" s="1" t="s">
        <v>575</v>
      </c>
      <c r="D26" s="1" t="s">
        <v>576</v>
      </c>
      <c r="E26" s="1" t="s">
        <v>577</v>
      </c>
      <c r="F26" s="1" t="s">
        <v>485</v>
      </c>
      <c r="G26" s="1" t="s">
        <v>485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578</v>
      </c>
      <c r="B2" s="1" t="s">
        <v>579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580</v>
      </c>
      <c r="B3" s="1" t="s">
        <v>581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582</v>
      </c>
      <c r="B4" s="1" t="s">
        <v>583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584</v>
      </c>
      <c r="B5" s="1" t="s">
        <v>585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586</v>
      </c>
      <c r="B6" s="1" t="s">
        <v>587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588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589</v>
      </c>
      <c r="B8" s="1" t="s">
        <v>590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591</v>
      </c>
      <c r="B9" s="4" t="s">
        <v>592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593</v>
      </c>
      <c r="B10" s="1" t="s">
        <v>594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595</v>
      </c>
      <c r="B11" s="1" t="s">
        <v>596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597</v>
      </c>
      <c r="B12" s="1" t="s">
        <v>594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598</v>
      </c>
      <c r="B13" s="1" t="s">
        <v>599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600</v>
      </c>
      <c r="B14" s="1" t="s">
        <v>601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602</v>
      </c>
      <c r="B15" s="1" t="s">
        <v>599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603</v>
      </c>
      <c r="B16" s="1" t="s">
        <v>604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605</v>
      </c>
      <c r="B17" s="1">
        <v>162.0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606</v>
      </c>
      <c r="B18" s="1" t="s">
        <v>607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608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609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610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611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612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613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614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615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616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617</v>
      </c>
      <c r="B28" s="1">
        <v>1.15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618</v>
      </c>
      <c r="B29" s="1">
        <v>1.12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619</v>
      </c>
      <c r="B30" s="1">
        <v>1.085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620</v>
      </c>
      <c r="B31" s="1">
        <v>1.13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621</v>
      </c>
      <c r="B32" s="1">
        <v>1.15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622</v>
      </c>
      <c r="B33" s="1">
        <v>1.12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623</v>
      </c>
      <c r="B34" s="1">
        <v>1.085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624</v>
      </c>
      <c r="B35" s="1">
        <v>1.13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625</v>
      </c>
      <c r="B36" s="1">
        <v>1.01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626</v>
      </c>
      <c r="B37" s="1">
        <v>-2.707317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627</v>
      </c>
      <c r="B38" s="1">
        <v>1027727.0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628</v>
      </c>
      <c r="B39" s="1">
        <v>1027727.0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629</v>
      </c>
      <c r="B40" s="1">
        <v>1292686.0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630</v>
      </c>
      <c r="B41" s="1">
        <v>1686680.0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631</v>
      </c>
      <c r="B42" s="1">
        <v>1686680.0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632</v>
      </c>
      <c r="B43" s="1">
        <v>1.07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633</v>
      </c>
      <c r="B44" s="1">
        <v>1.16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634</v>
      </c>
      <c r="B45" s="1">
        <v>300.0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635</v>
      </c>
      <c r="B46" s="1">
        <v>900.0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636</v>
      </c>
      <c r="B47" s="1">
        <v>1.681872E8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637</v>
      </c>
      <c r="B48" s="1">
        <v>0.442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638</v>
      </c>
      <c r="B49" s="1">
        <v>1.9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639</v>
      </c>
      <c r="B50" s="1">
        <v>4.9378233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640</v>
      </c>
      <c r="B51" s="1">
        <v>1.18872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641</v>
      </c>
      <c r="B52" s="1">
        <v>1.115825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642</v>
      </c>
      <c r="B53" s="1" t="s">
        <v>643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644</v>
      </c>
      <c r="B54" s="1">
        <v>3.9833688E7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645</v>
      </c>
      <c r="B55" s="1">
        <v>-0.37929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646</v>
      </c>
      <c r="B56" s="1">
        <v>1.19667474E8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647</v>
      </c>
      <c r="B57" s="1">
        <v>1.4625E8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648</v>
      </c>
      <c r="B58" s="1">
        <v>3895543.0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649</v>
      </c>
      <c r="B59" s="1">
        <v>3417061.0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650</v>
      </c>
      <c r="B60" s="1">
        <v>1.7276544E9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651</v>
      </c>
      <c r="B61" s="1">
        <v>1.7303328E9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652</v>
      </c>
      <c r="B62" s="1">
        <v>0.026700001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653</v>
      </c>
      <c r="B63" s="1">
        <v>0.17823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654</v>
      </c>
      <c r="B64" s="1">
        <v>0.17698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655</v>
      </c>
      <c r="B65" s="1">
        <v>5.59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656</v>
      </c>
      <c r="B66" s="1">
        <v>0.0309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657</v>
      </c>
      <c r="B67" s="1">
        <v>1.5152E8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658</v>
      </c>
      <c r="B68" s="1">
        <v>2.992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659</v>
      </c>
      <c r="B69" s="1">
        <v>0.3709893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660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661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662</v>
      </c>
      <c r="B72" s="1">
        <v>1.7197056E9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663</v>
      </c>
      <c r="B73" s="1">
        <v>-1.2919E7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664</v>
      </c>
      <c r="B74" s="1">
        <v>-0.57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665</v>
      </c>
      <c r="B75" s="1">
        <v>-0.35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666</v>
      </c>
      <c r="B76" s="1">
        <v>1.169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667</v>
      </c>
      <c r="B77" s="1">
        <v>-0.702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668</v>
      </c>
      <c r="B78" s="1">
        <v>0.81674564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669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670</v>
      </c>
      <c r="B80" s="1" t="s">
        <v>671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672</v>
      </c>
      <c r="B81" s="1" t="s">
        <v>673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674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675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676</v>
      </c>
      <c r="B84" s="1" t="s">
        <v>677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678</v>
      </c>
      <c r="B85" s="1" t="s">
        <v>677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679</v>
      </c>
      <c r="B86" s="1">
        <v>1.5992262E9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680</v>
      </c>
      <c r="B87" s="1" t="s">
        <v>681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682</v>
      </c>
      <c r="B88" s="1" t="s">
        <v>683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684</v>
      </c>
      <c r="B89" s="1" t="s">
        <v>685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686</v>
      </c>
      <c r="B90" s="1" t="s">
        <v>687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688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689</v>
      </c>
      <c r="B92" s="1">
        <v>1.11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690</v>
      </c>
      <c r="B93" s="1">
        <v>2.5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691</v>
      </c>
      <c r="B94" s="1">
        <v>2.5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692</v>
      </c>
      <c r="B95" s="1">
        <v>2.5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693</v>
      </c>
      <c r="B96" s="1">
        <v>2.5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694</v>
      </c>
      <c r="B97" s="1" t="s">
        <v>695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696</v>
      </c>
      <c r="B98" s="1">
        <v>1.0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697</v>
      </c>
      <c r="B99" s="1">
        <v>1.32145E8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698</v>
      </c>
      <c r="B100" s="1">
        <v>0.907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699</v>
      </c>
      <c r="B101" s="1">
        <v>-5.6731E7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700</v>
      </c>
      <c r="B102" s="1">
        <v>1.311E7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701</v>
      </c>
      <c r="B103" s="1">
        <v>12.796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702</v>
      </c>
      <c r="B104" s="1">
        <v>13.572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703</v>
      </c>
      <c r="B105" s="1">
        <v>3.4061E7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704</v>
      </c>
      <c r="B106" s="1">
        <v>3.356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705</v>
      </c>
      <c r="B107" s="1">
        <v>0.241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706</v>
      </c>
      <c r="B108" s="1">
        <v>-0.08894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707</v>
      </c>
      <c r="B109" s="1">
        <v>-0.03299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708</v>
      </c>
      <c r="B110" s="1">
        <v>4731000.0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709</v>
      </c>
      <c r="B111" s="1">
        <v>-7.0670872E7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710</v>
      </c>
      <c r="B112" s="1">
        <v>-5.6418E7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711</v>
      </c>
      <c r="B113" s="1">
        <v>0.02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712</v>
      </c>
      <c r="B114" s="1">
        <v>0.1389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713</v>
      </c>
      <c r="B115" s="1">
        <v>-1.66557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714</v>
      </c>
      <c r="B116" s="1">
        <v>-2.59591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715</v>
      </c>
      <c r="B117" s="1" t="s">
        <v>643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716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-3.0</v>
      </c>
      <c r="D3" s="1">
        <v>-27.0</v>
      </c>
      <c r="E3" s="1">
        <v>-85.0</v>
      </c>
      <c r="F3" s="1">
        <v>-152.0</v>
      </c>
      <c r="G3" s="1">
        <f>IF(F3*FORECAST(G2,B3:F3,B2:F2)&gt;0,FORECAST(G2,B3:F3,B2:F2),F3)*$X$1</f>
        <v>-169.2</v>
      </c>
      <c r="H3" s="1">
        <f>IF(G3*FORECAST(H2,B3:G3,B2:G2)&gt;0,FORECAST(H2,B3:G3,B2:G2),G3)*$X$1</f>
        <v>-207.8</v>
      </c>
      <c r="I3" s="1">
        <f>IF(H3*FORECAST(I2,B3:H3,B2:H2)&gt;0,FORECAST(I2,B3:H3,B2:H2),H3)*$X$1</f>
        <v>-246.4</v>
      </c>
      <c r="J3" s="1">
        <f>IF(I3*FORECAST(J2,B3:I3,B2:I2)&gt;0,FORECAST(J2,B3:I3,B2:I2),I3)*$X$1</f>
        <v>-285</v>
      </c>
      <c r="K3" s="1">
        <f>IF(J3*FORECAST(K2,B3:J3,B2:J2)&gt;0,FORECAST(K2,B3:J3,B2:J2),J3)*$X$1</f>
        <v>-323.6</v>
      </c>
      <c r="L3" s="1">
        <f>IF(K3*FORECAST(L2,B3:K3,B2:K2)&gt;0,FORECAST(L2,B3:K3,B2:K2),K3)*$X$1</f>
        <v>-362.2</v>
      </c>
      <c r="M3" s="1">
        <f>IF(L3*FORECAST(M2,B3:L3,B2:L2)&gt;0,FORECAST(M2,B3:L3,B2:L2),L3)*$X$1</f>
        <v>-400.8</v>
      </c>
      <c r="N3" s="5">
        <f>IF(M3*FORECAST(N2,B3:M3,B2:M2)&gt;0,FORECAST(N2,B3:M3,B2:M2),M3)*$X$1</f>
        <v>-439.4</v>
      </c>
      <c r="O3" s="5">
        <f>IF(N3*FORECAST(O2,B3:N3,B2:N2)&gt;0,FORECAST(O2,B3:N3,B2:N2),N3)*$X$1</f>
        <v>-478</v>
      </c>
      <c r="P3" s="5">
        <f>IF(O3*FORECAST(P2,B3:O3,B2:O2)&gt;0,FORECAST(P2,B3:O3,B2:O2),O3)*$X$1</f>
        <v>-516.6</v>
      </c>
      <c r="Q3" s="5">
        <f>IF(P3*FORECAST(Q2,B3:P3,B2:P2)&gt;0,FORECAST(Q2,B3:P3,B2:P2),P3)*$X$1</f>
        <v>-555.2</v>
      </c>
      <c r="R3" s="5">
        <f>IF(Q3*FORECAST(R2,B3:Q3,B2:Q2)&gt;0,FORECAST(R2,B3:Q3,B2:Q2),Q3)*$X$1</f>
        <v>-593.8</v>
      </c>
      <c r="S3" s="2"/>
      <c r="T3" s="2"/>
      <c r="U3" s="2"/>
      <c r="V3" s="2"/>
      <c r="W3" s="2"/>
      <c r="X3" s="2"/>
      <c r="Y3" s="2"/>
      <c r="Z3" s="2"/>
    </row>
    <row r="4">
      <c r="A4" s="3" t="s">
        <v>111</v>
      </c>
      <c r="B4" s="1">
        <v>7.0</v>
      </c>
      <c r="C4" s="1">
        <v>13.0</v>
      </c>
      <c r="D4" s="1">
        <v>-432.0</v>
      </c>
      <c r="E4" s="1">
        <v>-309.0</v>
      </c>
      <c r="F4" s="1">
        <v>-143.0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717</v>
      </c>
      <c r="B5" s="1">
        <v>1.0</v>
      </c>
      <c r="C5" s="1">
        <v>1.0</v>
      </c>
      <c r="D5" s="1">
        <v>106.0</v>
      </c>
      <c r="E5" s="1">
        <v>142.0</v>
      </c>
      <c r="F5" s="1">
        <v>143.0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718</v>
      </c>
      <c r="L7" s="1">
        <f>IF(R3*FORECAST(R2,B3:R3,B2:R2)&gt;0,FORECAST(R2,B3:R3,B2:R2),Q3)*$X$1 * (1+0.02)/(0.0818-0.02)</f>
        <v>-9800.582524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719</v>
      </c>
      <c r="L8" s="6">
        <f t="array" ref="L8">NPV(0.0818,H3:R3)</f>
        <v>-2624.344144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720</v>
      </c>
      <c r="L9" s="6">
        <f t="array" ref="L9">NPV(0.0818,H16:R16)</f>
        <v>-4127.006394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721</v>
      </c>
      <c r="L10" s="6">
        <f>L8 + L9</f>
        <v>-6751.350538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-143.0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722</v>
      </c>
      <c r="L12" s="6">
        <f>L10 - L11</f>
        <v>-6608.350538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723</v>
      </c>
      <c r="L13" s="1">
        <v>143.0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-46.21224152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(1+0.02)/(0.0818-0.02)</f>
        <v>-9800.582524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-47.0</v>
      </c>
      <c r="C3" s="1">
        <v>-30.0</v>
      </c>
      <c r="D3" s="1">
        <v>42.0</v>
      </c>
      <c r="E3" s="1">
        <v>78.0</v>
      </c>
      <c r="F3" s="1">
        <v>23.0</v>
      </c>
      <c r="G3" s="1">
        <f>IF(F3*FORECAST(G2,B3:F3,B2:F2)&gt;0,FORECAST(G2,B3:F3,B2:F2),F3)*$X$1</f>
        <v>87.6</v>
      </c>
      <c r="H3" s="1">
        <f>IF(G3*FORECAST(H2,B3:G3,B2:G2)&gt;0,FORECAST(H2,B3:G3,B2:G2),G3)*$X$1</f>
        <v>112.4</v>
      </c>
      <c r="I3" s="1">
        <f>IF(H3*FORECAST(I2,B3:H3,B2:H2)&gt;0,FORECAST(I2,B3:H3,B2:H2),H3)*$X$1</f>
        <v>137.2</v>
      </c>
      <c r="J3" s="1">
        <f>IF(I3*FORECAST(J2,B3:I3,B2:I2)&gt;0,FORECAST(J2,B3:I3,B2:I2),I3)*$X$1</f>
        <v>162</v>
      </c>
      <c r="K3" s="1">
        <f>IF(J3*FORECAST(K2,B3:J3,B2:J2)&gt;0,FORECAST(K2,B3:J3,B2:J2),J3)*$X$1</f>
        <v>186.8</v>
      </c>
      <c r="L3" s="1">
        <f>IF(K3*FORECAST(L2,B3:K3,B2:K2)&gt;0,FORECAST(L2,B3:K3,B2:K2),K3)*$X$1</f>
        <v>211.6</v>
      </c>
      <c r="M3" s="1">
        <f>IF(L3*FORECAST(M2,B3:L3,B2:L2)&gt;0,FORECAST(M2,B3:L3,B2:L2),L3)*$X$1</f>
        <v>236.4</v>
      </c>
      <c r="N3" s="5">
        <f>IF(M3*FORECAST(N2,B3:M3,B2:M2)&gt;0,FORECAST(N2,B3:M3,B2:M2),M3)*$X$1</f>
        <v>261.2</v>
      </c>
      <c r="O3" s="5">
        <f>IF(N3*FORECAST(O2,B3:N3,B2:N2)&gt;0,FORECAST(O2,B3:N3,B2:N2),N3)*$X$1</f>
        <v>286</v>
      </c>
      <c r="P3" s="5">
        <f>IF(O3*FORECAST(P2,B3:O3,B2:O2)&gt;0,FORECAST(P2,B3:O3,B2:O2),O3)*$X$1</f>
        <v>310.8</v>
      </c>
      <c r="Q3" s="5">
        <f>IF(P3*FORECAST(Q2,B3:P3,B2:P2)&gt;0,FORECAST(Q2,B3:P3,B2:P2),P3)*$X$1</f>
        <v>335.6</v>
      </c>
      <c r="R3" s="5">
        <f>IF(Q3*FORECAST(R2,B3:Q3,B2:Q2)&gt;0,FORECAST(R2,B3:Q3,B2:Q2),Q3)*$X$1</f>
        <v>360.4</v>
      </c>
      <c r="S3" s="2"/>
      <c r="T3" s="2"/>
      <c r="U3" s="2"/>
      <c r="V3" s="2"/>
      <c r="W3" s="2"/>
      <c r="X3" s="2"/>
      <c r="Y3" s="2"/>
      <c r="Z3" s="2"/>
    </row>
    <row r="4">
      <c r="A4" s="3" t="s">
        <v>111</v>
      </c>
      <c r="B4" s="1">
        <v>7.0</v>
      </c>
      <c r="C4" s="1">
        <v>13.0</v>
      </c>
      <c r="D4" s="1">
        <v>-432.0</v>
      </c>
      <c r="E4" s="1">
        <v>-309.0</v>
      </c>
      <c r="F4" s="1">
        <v>-143.0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717</v>
      </c>
      <c r="B5" s="1">
        <v>1.0</v>
      </c>
      <c r="C5" s="1">
        <v>1.0</v>
      </c>
      <c r="D5" s="1">
        <v>106.0</v>
      </c>
      <c r="E5" s="1">
        <v>142.0</v>
      </c>
      <c r="F5" s="1">
        <v>143.0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718</v>
      </c>
      <c r="L7" s="1">
        <f>IF(R3*FORECAST(R2,B3:R3,B2:R2)&gt;0,FORECAST(R2,B3:R3,B2:R2),Q3)*$X$1 * (1+0.02)/(0.0818-0.02)</f>
        <v>5948.349515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719</v>
      </c>
      <c r="L8" s="6">
        <f t="array" ref="L8">NPV(0.0818,H3:R3)</f>
        <v>1536.719223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720</v>
      </c>
      <c r="L9" s="6">
        <f t="array" ref="L9">NPV(0.0818,H16:R16)</f>
        <v>2504.838505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721</v>
      </c>
      <c r="L10" s="6">
        <f>L8 + L9</f>
        <v>4041.557728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-143.0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722</v>
      </c>
      <c r="L12" s="6">
        <f>L10 - L11</f>
        <v>4184.557728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723</v>
      </c>
      <c r="L13" s="1">
        <v>143.0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29.26264146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(1+0.02)/(0.0818-0.02)</f>
        <v>5948.349515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