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<sst xmlns="http://schemas.openxmlformats.org/spreadsheetml/2006/main" count="565" uniqueCount="456">
  <si>
    <t>ticker</t>
  </si>
  <si>
    <t>OKLO</t>
  </si>
  <si>
    <t>nombre</t>
  </si>
  <si>
    <t>OKLO INC</t>
  </si>
  <si>
    <t>empresa</t>
  </si>
  <si>
    <t>Electric Utilities</t>
  </si>
  <si>
    <t>Open</t>
  </si>
  <si>
    <t>Target Price</t>
  </si>
  <si>
    <t>Upside</t>
  </si>
  <si>
    <t>-1216.13%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</si>
  <si>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</si>
  <si>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</si>
  <si>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</si>
  <si>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</si>
  <si>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</si>
  <si>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</si>
  <si>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</si>
  <si>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</si>
  <si>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-400.00%</t>
  </si>
  <si>
    <t>Total Assets Growth</t>
  </si>
  <si>
    <t>10.00%</t>
  </si>
  <si>
    <t>Net Property, Plant and Equipment Growth</t>
  </si>
  <si>
    <t>13.64%</t>
  </si>
  <si>
    <t>EBITDA Growth</t>
  </si>
  <si>
    <t>20.39%</t>
  </si>
  <si>
    <t>Fiscal Period: December</t>
  </si>
  <si>
    <t>Net Income</t>
  </si>
  <si>
    <t>Depreciation, Depletion &amp; Amortization</t>
  </si>
  <si>
    <t>Total Depreciation, Depletion &amp; Amortization</t>
  </si>
  <si>
    <t>Stock-Based Compensation (CF)</t>
  </si>
  <si>
    <t>Change in Accounts Payable</t>
  </si>
  <si>
    <t>Change in Other Net Operating Assets (Collected)</t>
  </si>
  <si>
    <t>Other Operating Activities</t>
  </si>
  <si>
    <t>Cash from Operations</t>
  </si>
  <si>
    <t>Capital Expenditure</t>
  </si>
  <si>
    <t>Cash from Investing</t>
  </si>
  <si>
    <t>Long-Term Debt Issued, Total</t>
  </si>
  <si>
    <t>Total Debt Issued</t>
  </si>
  <si>
    <t>Issuance of Common Stock</t>
  </si>
  <si>
    <t>Other Financing Activities, Total</t>
  </si>
  <si>
    <t>Cash from Financing</t>
  </si>
  <si>
    <t>Net Change in Cash</t>
  </si>
  <si>
    <t>Supplemental Items</t>
  </si>
  <si>
    <t>Net Debt Issued / Repaid</t>
  </si>
  <si>
    <t>Levered Free Cash Flow</t>
  </si>
  <si>
    <t>Unlevered Free Cash Flow</t>
  </si>
  <si>
    <t>Change In Net Working Capital</t>
  </si>
  <si>
    <t>Assets</t>
  </si>
  <si>
    <t>Cash And Equivalents</t>
  </si>
  <si>
    <t>Other Receivables</t>
  </si>
  <si>
    <t>Accounts Receivable (Summary Subtotal)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</si>
  <si>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</si>
  <si>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</si>
  <si>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</si>
  <si>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</si>
  <si>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</si>
  <si>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</si>
  <si>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</si>
  <si>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</si>
  <si>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</si>
  <si>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</si>
  <si>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</si>
  <si>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</si>
  <si>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 - (Bank / Utility Template)</t>
  </si>
  <si>
    <t>Total Current Liabilities</t>
  </si>
  <si>
    <t>Long-Term Debt</t>
  </si>
  <si>
    <t>Long-Term Leases</t>
  </si>
  <si>
    <t>Other Non Current Liabilities, Total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</si>
  <si>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</si>
  <si>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</si>
  <si>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</si>
  <si>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</si>
  <si>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</si>
  <si>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</si>
  <si>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</si>
  <si>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</si>
  <si>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</si>
  <si>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</si>
  <si>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</si>
  <si>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</si>
  <si>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-4.2</t>
  </si>
  <si>
    <t>-5.89</t>
  </si>
  <si>
    <t>-12.28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</si>
  <si>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</si>
  <si>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</si>
  <si>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</si>
  <si>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</si>
  <si>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</si>
  <si>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</si>
  <si>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</si>
  <si>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</si>
  <si>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</si>
  <si>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</si>
  <si>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Total Operating Expenses</t>
  </si>
  <si>
    <t>Operating Income (REIT / Utility Template)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</si>
  <si>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</si>
  <si>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</si>
  <si>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</si>
  <si>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</si>
  <si>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</si>
  <si>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</si>
  <si>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</si>
  <si>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</si>
  <si>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</si>
  <si>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</si>
  <si>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</si>
  <si>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</si>
  <si>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-1.16</t>
  </si>
  <si>
    <t>-2.16</t>
  </si>
  <si>
    <t>-6.73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</si>
  <si>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</si>
  <si>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</si>
  <si>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</si>
  <si>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</si>
  <si>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</si>
  <si>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</si>
  <si>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-0.72</t>
  </si>
  <si>
    <t>-1.35</t>
  </si>
  <si>
    <t>-4.21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</si>
  <si>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</si>
  <si>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</si>
  <si>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</si>
  <si>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</si>
  <si>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</si>
  <si>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</si>
  <si>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</si>
  <si>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</si>
  <si>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</si>
  <si>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</si>
  <si>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</si>
  <si>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</si>
  <si>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</si>
  <si>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</si>
  <si>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</si>
  <si>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-56.88</t>
  </si>
  <si>
    <t>-90.04</t>
  </si>
  <si>
    <t>Return on Total Capital</t>
  </si>
  <si>
    <t>-72.19</t>
  </si>
  <si>
    <t>-104.28</t>
  </si>
  <si>
    <t>Return On Equity %</t>
  </si>
  <si>
    <t>-622.73</t>
  </si>
  <si>
    <t>171.85</t>
  </si>
  <si>
    <t>Return on Common Equity</t>
  </si>
  <si>
    <t>42.8</t>
  </si>
  <si>
    <t>73.53</t>
  </si>
  <si>
    <t>Short Term Liquidity</t>
  </si>
  <si>
    <t>Current Ratio</t>
  </si>
  <si>
    <t>23.91</t>
  </si>
  <si>
    <t>16.54</t>
  </si>
  <si>
    <t>4.43</t>
  </si>
  <si>
    <t>Quick Ratio</t>
  </si>
  <si>
    <t>23.89</t>
  </si>
  <si>
    <t>15.84</t>
  </si>
  <si>
    <t>3.12</t>
  </si>
  <si>
    <t>Operating Cash Flow to Current Liabilities</t>
  </si>
  <si>
    <t>-12.67</t>
  </si>
  <si>
    <t>-15.76</t>
  </si>
  <si>
    <t>-4.99</t>
  </si>
  <si>
    <t>Long Term Solvency</t>
  </si>
  <si>
    <t>Total Debt/Equity</t>
  </si>
  <si>
    <t>7.85</t>
  </si>
  <si>
    <t>-442.91</t>
  </si>
  <si>
    <t>-134.27</t>
  </si>
  <si>
    <t>Total Debt / Total Capital</t>
  </si>
  <si>
    <t>7.28</t>
  </si>
  <si>
    <t>129.16</t>
  </si>
  <si>
    <t>391.83</t>
  </si>
  <si>
    <t>LT Debt/Equity</t>
  </si>
  <si>
    <t>4.83</t>
  </si>
  <si>
    <t>-436.09</t>
  </si>
  <si>
    <t>-133.99</t>
  </si>
  <si>
    <t>Long-Term Debt / Total Capital</t>
  </si>
  <si>
    <t>4.48</t>
  </si>
  <si>
    <t>127.17</t>
  </si>
  <si>
    <t>391.03</t>
  </si>
  <si>
    <t>Total Liabilities / Total Assets</t>
  </si>
  <si>
    <t>42.94</t>
  </si>
  <si>
    <t>128.04</t>
  </si>
  <si>
    <t>330.87</t>
  </si>
  <si>
    <t>Total Debt / EBITDA</t>
  </si>
  <si>
    <t>-0.1</t>
  </si>
  <si>
    <t>-1.41</t>
  </si>
  <si>
    <t>-2.53</t>
  </si>
  <si>
    <t>Net Debt / EBITDA</t>
  </si>
  <si>
    <t>2.04</t>
  </si>
  <si>
    <t>-0.41</t>
  </si>
  <si>
    <t>-1.99</t>
  </si>
  <si>
    <t>Total Debt / (EBITDA - Capex)</t>
  </si>
  <si>
    <t>-1.39</t>
  </si>
  <si>
    <t>-2.52</t>
  </si>
  <si>
    <t>Net Debt / (EBITDA - Capex)</t>
  </si>
  <si>
    <t>2.01</t>
  </si>
  <si>
    <t>-1.98</t>
  </si>
  <si>
    <t>Growth Over Prior Year</t>
  </si>
  <si>
    <t>EBITDA, 1 Yr. Growth %</t>
  </si>
  <si>
    <t>93.75</t>
  </si>
  <si>
    <t>85.7</t>
  </si>
  <si>
    <t>EBITA, 1 Yr. Growth %</t>
  </si>
  <si>
    <t>94.23</t>
  </si>
  <si>
    <t>85.9</t>
  </si>
  <si>
    <t>EBIT, 1 Yr. Growth %</t>
  </si>
  <si>
    <t>Earnings From Cont. Operations, 1 Yr. Growth %</t>
  </si>
  <si>
    <t>94.39</t>
  </si>
  <si>
    <t>220.96</t>
  </si>
  <si>
    <t>Net Income, 1 Yr. Growth %</t>
  </si>
  <si>
    <t>Diluted EPS Before Extra, 1 Yr. Growth %</t>
  </si>
  <si>
    <t>87.05</t>
  </si>
  <si>
    <t>211.54</t>
  </si>
  <si>
    <t>Normalized Net Income, 1 Yr. Growth %</t>
  </si>
  <si>
    <t>Net Property, Plant and Equip., 1 Yr. Growth %</t>
  </si>
  <si>
    <t>-10.81</t>
  </si>
  <si>
    <t>47.43</t>
  </si>
  <si>
    <t>Total Assets, 1 Yr. Growth %</t>
  </si>
  <si>
    <t>-0.49</t>
  </si>
  <si>
    <t>35.46</t>
  </si>
  <si>
    <t>Tangible Book Value, 1 Yr. Growth %</t>
  </si>
  <si>
    <t>50.08</t>
  </si>
  <si>
    <t>111.28</t>
  </si>
  <si>
    <t>Cash From Operations, 1 Yr. Growth %</t>
  </si>
  <si>
    <t>80.35</t>
  </si>
  <si>
    <t>60.1</t>
  </si>
  <si>
    <t>Capital Expenditures, 1 Yr. Growth %</t>
  </si>
  <si>
    <t>149.93</t>
  </si>
  <si>
    <t>-44.4</t>
  </si>
  <si>
    <t>Levered Free Cash Flow, 1 Yr. Growth %</t>
  </si>
  <si>
    <t>73.27</t>
  </si>
  <si>
    <t>Unlevered Free Cash Flow, 1 Yr. Growth %</t>
  </si>
  <si>
    <t>Common Equity, 1 Yr. Growth %</t>
  </si>
  <si>
    <t>Compound Annual Growth Rate Over Two Years</t>
  </si>
  <si>
    <t>EBITDA, 2 Yr. CAGR %</t>
  </si>
  <si>
    <t>89.68</t>
  </si>
  <si>
    <t>EBITA, 2 Yr. CAGR %</t>
  </si>
  <si>
    <t>90.02</t>
  </si>
  <si>
    <t>EBIT, 2 Yr. CAGR %</t>
  </si>
  <si>
    <t>Earnings From Cont. Operations, 2 Yr. CAGR %</t>
  </si>
  <si>
    <t>149.78</t>
  </si>
  <si>
    <t>Net Income, 2 Yr. CAGR %</t>
  </si>
  <si>
    <t>Diluted EPS Before Extra, 2 Yr. CAGR %</t>
  </si>
  <si>
    <t>141.4</t>
  </si>
  <si>
    <t>Normalized Net Income, 2 Yr. CAGR %</t>
  </si>
  <si>
    <t>Net Property, Plant and Equip., 2 Yr. CAGR %</t>
  </si>
  <si>
    <t>14.67</t>
  </si>
  <si>
    <t>Total Assets, 2 Yr. CAGR %</t>
  </si>
  <si>
    <t>16.1</t>
  </si>
  <si>
    <t>Common Equity, 2 Yr. CAGR %</t>
  </si>
  <si>
    <t>78.07</t>
  </si>
  <si>
    <t>Tangible Book Value, 2 Yr. CAGR %</t>
  </si>
  <si>
    <t>Cash From Operations, 2 Yr. CAGR %</t>
  </si>
  <si>
    <t>69.92</t>
  </si>
  <si>
    <t>Capital Expenditures, 2 Yr. CAGR %</t>
  </si>
  <si>
    <t>17.88</t>
  </si>
  <si>
    <t>2023</t>
  </si>
  <si>
    <t>2024</t>
  </si>
  <si>
    <t>2025</t>
  </si>
  <si>
    <t>2026</t>
  </si>
  <si>
    <t>Capitalization
                                    1</t>
  </si>
  <si>
    <t>-</t>
  </si>
  <si>
    <t>2,794</t>
  </si>
  <si>
    <t>Change</t>
  </si>
  <si>
    <t>0%</t>
  </si>
  <si>
    <t>Enterprise Value (EV)
                                    1</t>
  </si>
  <si>
    <t>2,556</t>
  </si>
  <si>
    <t>2,607</t>
  </si>
  <si>
    <t>2,682</t>
  </si>
  <si>
    <t>2%</t>
  </si>
  <si>
    <t>2.88%</t>
  </si>
  <si>
    <t>P/E ratio</t>
  </si>
  <si>
    <t>-1.57x</t>
  </si>
  <si>
    <t>-4.07x</t>
  </si>
  <si>
    <t>-58.7x</t>
  </si>
  <si>
    <t>-50.9x</t>
  </si>
  <si>
    <t>PBR</t>
  </si>
  <si>
    <t>12.3x</t>
  </si>
  <si>
    <t>16.5x</t>
  </si>
  <si>
    <t>31.3x</t>
  </si>
  <si>
    <t>PEG</t>
  </si>
  <si>
    <t>0.2x</t>
  </si>
  <si>
    <t>0.6x</t>
  </si>
  <si>
    <t>-3.3x</t>
  </si>
  <si>
    <t>Capitalization / Revenue</t>
  </si>
  <si>
    <t>EV / Revenue</t>
  </si>
  <si>
    <t>EV / EBITDA</t>
  </si>
  <si>
    <t>-47.2x</t>
  </si>
  <si>
    <t>-47x</t>
  </si>
  <si>
    <t>-41.1x</t>
  </si>
  <si>
    <t>EV / EBIT</t>
  </si>
  <si>
    <t>-48.8x</t>
  </si>
  <si>
    <t>-43.5x</t>
  </si>
  <si>
    <t>-37.5x</t>
  </si>
  <si>
    <t>EV / FCF</t>
  </si>
  <si>
    <t>-18.5x</t>
  </si>
  <si>
    <t>-54.3x</t>
  </si>
  <si>
    <t>-38.4x</t>
  </si>
  <si>
    <t>FCF Yield</t>
  </si>
  <si>
    <t>-5.42%</t>
  </si>
  <si>
    <t>-1.84%</t>
  </si>
  <si>
    <t>-2.61%</t>
  </si>
  <si>
    <t>Dividend per Share
                                    2</t>
  </si>
  <si>
    <t>Rate of return</t>
  </si>
  <si>
    <t>EPS
                                    2</t>
  </si>
  <si>
    <t>-5.626</t>
  </si>
  <si>
    <t>-0.39</t>
  </si>
  <si>
    <t>-0.4497</t>
  </si>
  <si>
    <t>Distribution rate</t>
  </si>
  <si>
    <t>Net sales
                                    1</t>
  </si>
  <si>
    <t>EBITDA
                                    1</t>
  </si>
  <si>
    <t>-54.2</t>
  </si>
  <si>
    <t>-55.44</t>
  </si>
  <si>
    <t>-65.25</t>
  </si>
  <si>
    <t>EBIT
                                    1</t>
  </si>
  <si>
    <t>-52.37</t>
  </si>
  <si>
    <t>-59.9</t>
  </si>
  <si>
    <t>-71.59</t>
  </si>
  <si>
    <t>Net income
                                    1</t>
  </si>
  <si>
    <t>-32.17</t>
  </si>
  <si>
    <t>-393.9</t>
  </si>
  <si>
    <t>-55.15</t>
  </si>
  <si>
    <t>-58.99</t>
  </si>
  <si>
    <t>Net Debt
                                    1</t>
  </si>
  <si>
    <t>-238</t>
  </si>
  <si>
    <t>-187</t>
  </si>
  <si>
    <t>-112</t>
  </si>
  <si>
    <t>Reference price
                                    2</t>
  </si>
  <si>
    <t>10.56</t>
  </si>
  <si>
    <t>22.88</t>
  </si>
  <si>
    <t>Nbr of stocks (in thousands)</t>
  </si>
  <si>
    <t>122,096</t>
  </si>
  <si>
    <t>Announcement Date</t>
  </si>
  <si>
    <t>4/2/24</t>
  </si>
  <si>
    <t>address1</t>
  </si>
  <si>
    <t>3190 Coronado Drive</t>
  </si>
  <si>
    <t>city</t>
  </si>
  <si>
    <t>Santa Clara</t>
  </si>
  <si>
    <t>state</t>
  </si>
  <si>
    <t>CA</t>
  </si>
  <si>
    <t>zip</t>
  </si>
  <si>
    <t>95054</t>
  </si>
  <si>
    <t>country</t>
  </si>
  <si>
    <t>phone</t>
  </si>
  <si>
    <t>650-550-0127</t>
  </si>
  <si>
    <t>website</t>
  </si>
  <si>
    <t>https://www.oklo.com</t>
  </si>
  <si>
    <t>industry</t>
  </si>
  <si>
    <t>Utilities - Regulated Electric</t>
  </si>
  <si>
    <t>industryKey</t>
  </si>
  <si>
    <t>utilities-regulated-electric</t>
  </si>
  <si>
    <t>industryDisp</t>
  </si>
  <si>
    <t>sector</t>
  </si>
  <si>
    <t>Utilities</t>
  </si>
  <si>
    <t>sectorKey</t>
  </si>
  <si>
    <t>utilities</t>
  </si>
  <si>
    <t>sectorDisp</t>
  </si>
  <si>
    <t>longBusinessSummary</t>
  </si>
  <si>
    <t>Oklo Inc. designs and develops fission power plants to provide reliable and commercial-scale energy to customers in the United States. It also provides used nuclear fuel recycling services. The company was founded in 2013 and is based in Santa Clara, California.</t>
  </si>
  <si>
    <t>fullTimeEmployees</t>
  </si>
  <si>
    <t>companyOfficers</t>
  </si>
  <si>
    <t>[{'maxAge': 1, 'name': 'Mr. Jacob  Dewitte', 'age': 37, 'title': 'Co-Founder, CEO &amp; Director', 'yearBorn': 1986, 'fiscalYear': 2023, 'totalPay': 332046, 'exercisedValue': 0, 'unexercisedValue': 0}, {'maxAge': 1, 'name': 'Dr. Caroline  Cochrane', 'age': 40, 'title': 'Founder, COO &amp; Director', 'yearBorn': 1983, 'fiscalYear': 2023, 'totalPay': 331692, 'exercisedValue': 0, 'unexercisedValue': 0}, {'maxAge': 1, 'name': 'Mr. Richard Craig Bealmear', 'age': 56, 'title': 'Chief Financial Officer', 'yearBorn': 1967, 'fiscalYear': 2023, 'totalPay': 341270, 'exercisedValue': 0, 'unexercisedValue': 0}, {'maxAge': 1, 'name': 'Sam  Doane', 'title': 'Director of Investor Relations', 'fiscalYear': 2023, 'exercisedValue': 0, 'unexercisedValue': 0}, {'maxAge': 1, 'name': 'Bonita  Chester', 'title': 'Director of Communications &amp; Media', 'fiscalYear': 2023, 'exercisedValue': 0, 'unexercisedValue': 0}, {'maxAge': 1, 'name': 'Ms. Stephanie  Holmes', 'title': 'Chief People &amp; Culture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</si>
  <si>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</si>
  <si>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</si>
  <si>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</si>
  <si>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</si>
  <si>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</si>
  <si>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</si>
  <si>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</si>
  <si>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</si>
  <si>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</si>
  <si>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</si>
  <si>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</si>
  <si>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</si>
  <si>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</si>
  <si>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</si>
  <si>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</si>
  <si>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</si>
  <si>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</si>
  <si>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</si>
  <si>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</si>
  <si>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</si>
  <si>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</si>
  <si>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</si>
  <si>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</si>
  <si>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</si>
  <si>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</si>
  <si>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</si>
  <si>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</si>
  <si>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</si>
  <si>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</si>
  <si>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</si>
  <si>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</si>
  <si>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</si>
  <si>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</si>
  <si>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</si>
  <si>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</si>
  <si>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</si>
  <si>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</si>
  <si>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</si>
  <si>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</si>
  <si>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</si>
  <si>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</si>
  <si>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</si>
  <si>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</si>
  <si>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</si>
  <si>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</si>
  <si>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</si>
  <si>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</si>
  <si>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</si>
  <si>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</si>
  <si>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</si>
  <si>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</si>
  <si>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</si>
  <si>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</si>
  <si>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</si>
  <si>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</si>
  <si>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</si>
  <si>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</si>
  <si>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</si>
  <si>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Oklo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</si>
  <si>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</si>
  <si>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</si>
  <si>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</si>
  <si>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</si>
  <si>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</si>
  <si>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</si>
  <si>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</si>
  <si>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5cbfd0c0-2d25-3e0f-b546-c5a33f8551e9</t>
  </si>
  <si>
    <t>messageBoardId</t>
  </si>
  <si>
    <t>finmb_544611249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</si>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</sst>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kl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23.66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-264.0769606136608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3.452729088E9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-12.28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-60.1931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-5.0</v>
      </c>
      <c r="C2" s="1">
        <v>-10.0</v>
      </c>
      <c r="D2" s="1">
        <v>-32.0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2.0</v>
      </c>
      <c r="D3" s="1">
        <v>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2.0</v>
      </c>
      <c r="D4" s="1">
        <v>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12.0</v>
      </c>
      <c r="C5" s="1">
        <v>28.0</v>
      </c>
      <c r="D5" s="1">
        <v>77.0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7.0</v>
      </c>
      <c r="C6" s="1">
        <v>7.0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-58.0</v>
      </c>
      <c r="C7" s="1">
        <v>-36.0</v>
      </c>
      <c r="D7" s="1">
        <v>26.0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13.0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-5.0</v>
      </c>
      <c r="C9" s="1">
        <v>-9.0</v>
      </c>
      <c r="D9" s="1">
        <v>-16.0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-5.0</v>
      </c>
      <c r="C10" s="1">
        <v>-15.0</v>
      </c>
      <c r="D10" s="1">
        <v>-8.0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-5.0</v>
      </c>
      <c r="C11" s="1">
        <v>-15.0</v>
      </c>
      <c r="D11" s="1">
        <v>-8.0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4.0</v>
      </c>
      <c r="C12" s="1">
        <v>9.0</v>
      </c>
      <c r="D12" s="1">
        <v>19.0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4.0</v>
      </c>
      <c r="C13" s="1">
        <v>9.0</v>
      </c>
      <c r="D13" s="1">
        <v>19.0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15.0</v>
      </c>
      <c r="C14" s="1">
        <v>35.0</v>
      </c>
      <c r="D14" s="1">
        <v>11.0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4.0</v>
      </c>
      <c r="C16" s="1">
        <v>9.0</v>
      </c>
      <c r="D16" s="1">
        <v>16.0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-1.0</v>
      </c>
      <c r="C17" s="1">
        <v>-79.0</v>
      </c>
      <c r="D17" s="1">
        <v>21.0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4.0</v>
      </c>
      <c r="C19" s="1">
        <v>9.0</v>
      </c>
      <c r="D19" s="1">
        <v>19.0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-6.0</v>
      </c>
      <c r="D20" s="1">
        <v>-11.0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-6.0</v>
      </c>
      <c r="D21" s="1">
        <v>-11.0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64.0</v>
      </c>
      <c r="D22" s="1">
        <v>81.0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10.0</v>
      </c>
      <c r="C3" s="1">
        <v>9.0</v>
      </c>
      <c r="D3" s="1">
        <v>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0.0</v>
      </c>
      <c r="C4" s="1">
        <v>39.0</v>
      </c>
      <c r="D4" s="1">
        <v>12.0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0.0</v>
      </c>
      <c r="C5" s="1">
        <v>39.0</v>
      </c>
      <c r="D5" s="1">
        <v>12.0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27.0</v>
      </c>
      <c r="D6" s="1">
        <v>37.0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0.0</v>
      </c>
      <c r="C7" s="1">
        <v>16.0</v>
      </c>
      <c r="D7" s="1">
        <v>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10.0</v>
      </c>
      <c r="C8" s="1">
        <v>10.0</v>
      </c>
      <c r="D8" s="1">
        <v>14.0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50.0</v>
      </c>
      <c r="C9" s="1">
        <v>48.0</v>
      </c>
      <c r="D9" s="1">
        <v>76.0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0.0</v>
      </c>
      <c r="C10" s="1">
        <v>-3.0</v>
      </c>
      <c r="D10" s="1">
        <v>-10.0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50.0</v>
      </c>
      <c r="C11" s="1">
        <v>44.0</v>
      </c>
      <c r="D11" s="1">
        <v>66.0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8.0</v>
      </c>
      <c r="C12" s="1">
        <v>5.0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11.0</v>
      </c>
      <c r="C13" s="1">
        <v>10.0</v>
      </c>
      <c r="D13" s="1">
        <v>14.0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9.0</v>
      </c>
      <c r="C15" s="1">
        <v>33.0</v>
      </c>
      <c r="D15" s="1">
        <v>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14.0</v>
      </c>
      <c r="C16" s="1">
        <v>8.0</v>
      </c>
      <c r="D16" s="1">
        <v>68.0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19.0</v>
      </c>
      <c r="C17" s="1">
        <v>21.0</v>
      </c>
      <c r="D17" s="1">
        <v>9.0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0.0</v>
      </c>
      <c r="C18" s="1">
        <v>0.0</v>
      </c>
      <c r="D18" s="1">
        <v>15.0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43.0</v>
      </c>
      <c r="C19" s="1">
        <v>63.0</v>
      </c>
      <c r="D19" s="1">
        <v>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0.0</v>
      </c>
      <c r="C20" s="1">
        <v>13.0</v>
      </c>
      <c r="D20" s="1">
        <v>46.0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30.0</v>
      </c>
      <c r="C21" s="1">
        <v>9.0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4.0</v>
      </c>
      <c r="C22" s="1">
        <v>0.0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4.0</v>
      </c>
      <c r="C23" s="1">
        <v>14.0</v>
      </c>
      <c r="D23" s="1">
        <v>49.0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25.0</v>
      </c>
      <c r="C24" s="1">
        <v>25.0</v>
      </c>
      <c r="D24" s="1">
        <v>25.0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25.0</v>
      </c>
      <c r="C25" s="1">
        <v>25.0</v>
      </c>
      <c r="D25" s="1">
        <v>25.0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463.0</v>
      </c>
      <c r="C26" s="1">
        <v>477.0</v>
      </c>
      <c r="D26" s="1">
        <v>484.0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56.0</v>
      </c>
      <c r="C27" s="1">
        <v>1.0</v>
      </c>
      <c r="D27" s="1">
        <v>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-19.0</v>
      </c>
      <c r="C28" s="1">
        <v>-29.0</v>
      </c>
      <c r="D28" s="1">
        <v>-61.0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-18.0</v>
      </c>
      <c r="C29" s="1">
        <v>-28.0</v>
      </c>
      <c r="D29" s="1">
        <v>-59.0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6.0</v>
      </c>
      <c r="C30" s="1">
        <v>-3.0</v>
      </c>
      <c r="D30" s="1">
        <v>-34.0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11.0</v>
      </c>
      <c r="C31" s="1">
        <v>10.0</v>
      </c>
      <c r="D31" s="1">
        <v>14.0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4.0</v>
      </c>
      <c r="C33" s="1">
        <v>4.0</v>
      </c>
      <c r="D33" s="1">
        <v>4.0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4.0</v>
      </c>
      <c r="C34" s="1">
        <v>4.0</v>
      </c>
      <c r="D34" s="1">
        <v>4.0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 t="s">
        <v>80</v>
      </c>
      <c r="C35" s="1" t="s">
        <v>81</v>
      </c>
      <c r="D35" s="1" t="s">
        <v>82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-18.0</v>
      </c>
      <c r="C36" s="1">
        <v>-28.0</v>
      </c>
      <c r="D36" s="1">
        <v>-59.0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 t="s">
        <v>80</v>
      </c>
      <c r="C37" s="1" t="s">
        <v>81</v>
      </c>
      <c r="D37" s="1" t="s">
        <v>82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49.0</v>
      </c>
      <c r="C38" s="1">
        <v>13.0</v>
      </c>
      <c r="D38" s="1">
        <v>46.0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-9.0</v>
      </c>
      <c r="C39" s="1">
        <v>3.0</v>
      </c>
      <c r="D39" s="1">
        <v>36.0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2.0</v>
      </c>
      <c r="C40" s="1">
        <v>2.0</v>
      </c>
      <c r="D40" s="1">
        <v>2.0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0.0</v>
      </c>
      <c r="C41" s="1">
        <v>3.0</v>
      </c>
      <c r="D41" s="1">
        <v>3.0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5.0</v>
      </c>
      <c r="C42" s="1">
        <v>15.0</v>
      </c>
      <c r="D42" s="1">
        <v>26.0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90</v>
      </c>
      <c r="B43" s="1">
        <v>0.0</v>
      </c>
      <c r="C43" s="1">
        <v>0.0</v>
      </c>
      <c r="D43" s="1">
        <v>78.0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</v>
      </c>
      <c r="B2" s="1">
        <v>2.0</v>
      </c>
      <c r="C2" s="1">
        <v>4.0</v>
      </c>
      <c r="D2" s="1">
        <v>9.0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92</v>
      </c>
      <c r="B3" s="1">
        <v>2.0</v>
      </c>
      <c r="C3" s="1">
        <v>5.0</v>
      </c>
      <c r="D3" s="1">
        <v>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93</v>
      </c>
      <c r="B4" s="1">
        <v>5.0</v>
      </c>
      <c r="C4" s="1">
        <v>10.0</v>
      </c>
      <c r="D4" s="1">
        <v>18.0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94</v>
      </c>
      <c r="B5" s="1">
        <v>-5.0</v>
      </c>
      <c r="C5" s="1">
        <v>-10.0</v>
      </c>
      <c r="D5" s="1">
        <v>-18.0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95</v>
      </c>
      <c r="B6" s="1">
        <v>0.0</v>
      </c>
      <c r="C6" s="1">
        <v>920.0</v>
      </c>
      <c r="D6" s="1">
        <v>18.0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96</v>
      </c>
      <c r="B7" s="1">
        <v>0.0</v>
      </c>
      <c r="C7" s="1">
        <v>920.0</v>
      </c>
      <c r="D7" s="1">
        <v>18.0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</v>
      </c>
      <c r="B8" s="1">
        <v>0.0</v>
      </c>
      <c r="C8" s="1">
        <v>0.0</v>
      </c>
      <c r="D8" s="1">
        <v>-13.0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98</v>
      </c>
      <c r="B9" s="1">
        <v>-5.0</v>
      </c>
      <c r="C9" s="1">
        <v>-10.0</v>
      </c>
      <c r="D9" s="1">
        <v>-32.0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99</v>
      </c>
      <c r="B10" s="1">
        <v>-5.0</v>
      </c>
      <c r="C10" s="1">
        <v>-10.0</v>
      </c>
      <c r="D10" s="1">
        <v>-32.0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100</v>
      </c>
      <c r="B11" s="1">
        <v>-5.0</v>
      </c>
      <c r="C11" s="1">
        <v>-10.0</v>
      </c>
      <c r="D11" s="1">
        <v>-32.0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101</v>
      </c>
      <c r="B12" s="1">
        <v>-5.0</v>
      </c>
      <c r="C12" s="1">
        <v>-10.0</v>
      </c>
      <c r="D12" s="1">
        <v>-32.0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102</v>
      </c>
      <c r="B13" s="1">
        <v>-5.0</v>
      </c>
      <c r="C13" s="1">
        <v>-10.0</v>
      </c>
      <c r="D13" s="1">
        <v>-32.0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103</v>
      </c>
      <c r="B14" s="1">
        <v>-5.0</v>
      </c>
      <c r="C14" s="1">
        <v>-10.0</v>
      </c>
      <c r="D14" s="1">
        <v>-32.0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104</v>
      </c>
      <c r="B15" s="1">
        <v>-5.0</v>
      </c>
      <c r="C15" s="1">
        <v>-10.0</v>
      </c>
      <c r="D15" s="1">
        <v>-32.0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106</v>
      </c>
      <c r="B17" s="1" t="s">
        <v>107</v>
      </c>
      <c r="C17" s="1" t="s">
        <v>108</v>
      </c>
      <c r="D17" s="1" t="s">
        <v>109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110</v>
      </c>
      <c r="B18" s="1" t="s">
        <v>107</v>
      </c>
      <c r="C18" s="1" t="s">
        <v>108</v>
      </c>
      <c r="D18" s="1" t="s">
        <v>109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111</v>
      </c>
      <c r="B19" s="1">
        <v>4.0</v>
      </c>
      <c r="C19" s="1">
        <v>4.0</v>
      </c>
      <c r="D19" s="1">
        <v>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112</v>
      </c>
      <c r="B20" s="1" t="s">
        <v>107</v>
      </c>
      <c r="C20" s="1" t="s">
        <v>108</v>
      </c>
      <c r="D20" s="1" t="s">
        <v>109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113</v>
      </c>
      <c r="B21" s="1" t="s">
        <v>107</v>
      </c>
      <c r="C21" s="1" t="s">
        <v>108</v>
      </c>
      <c r="D21" s="1" t="s">
        <v>109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114</v>
      </c>
      <c r="B22" s="1">
        <v>4.0</v>
      </c>
      <c r="C22" s="1">
        <v>4.0</v>
      </c>
      <c r="D22" s="1">
        <v>4.0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 t="s">
        <v>116</v>
      </c>
      <c r="C23" s="1" t="s">
        <v>117</v>
      </c>
      <c r="D23" s="1" t="s">
        <v>118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119</v>
      </c>
      <c r="B24" s="1" t="s">
        <v>116</v>
      </c>
      <c r="C24" s="1" t="s">
        <v>117</v>
      </c>
      <c r="D24" s="1" t="s">
        <v>118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120</v>
      </c>
      <c r="B26" s="1">
        <v>-5.0</v>
      </c>
      <c r="C26" s="1">
        <v>-10.0</v>
      </c>
      <c r="D26" s="1">
        <v>-18.0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121</v>
      </c>
      <c r="B27" s="1">
        <v>-5.0</v>
      </c>
      <c r="C27" s="1">
        <v>-10.0</v>
      </c>
      <c r="D27" s="1">
        <v>-18.0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122</v>
      </c>
      <c r="B28" s="1">
        <v>-5.0</v>
      </c>
      <c r="C28" s="1">
        <v>-10.0</v>
      </c>
      <c r="D28" s="1">
        <v>-18.0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123</v>
      </c>
      <c r="B29" s="1">
        <v>-4.0</v>
      </c>
      <c r="C29" s="1">
        <v>-9.0</v>
      </c>
      <c r="D29" s="1">
        <v>-18.0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124</v>
      </c>
      <c r="B30" s="1">
        <v>-3.0</v>
      </c>
      <c r="C30" s="1">
        <v>-6.0</v>
      </c>
      <c r="D30" s="1">
        <v>-20.0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126</v>
      </c>
      <c r="B32" s="1">
        <v>2.0</v>
      </c>
      <c r="C32" s="1">
        <v>3.0</v>
      </c>
      <c r="D32" s="1">
        <v>8.0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127</v>
      </c>
      <c r="B33" s="1">
        <v>2.0</v>
      </c>
      <c r="C33" s="1">
        <v>6.0</v>
      </c>
      <c r="D33" s="1">
        <v>9.0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128</v>
      </c>
      <c r="B34" s="1">
        <v>27.0</v>
      </c>
      <c r="C34" s="1">
        <v>32.0</v>
      </c>
      <c r="D34" s="1">
        <v>34.0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129</v>
      </c>
      <c r="B35" s="1">
        <v>7.0</v>
      </c>
      <c r="C35" s="1">
        <v>12.0</v>
      </c>
      <c r="D35" s="1">
        <v>39.0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130</v>
      </c>
      <c r="B36" s="1">
        <v>5.0</v>
      </c>
      <c r="C36" s="1">
        <v>16.0</v>
      </c>
      <c r="D36" s="1">
        <v>37.0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131</v>
      </c>
      <c r="B37" s="1">
        <v>12.0</v>
      </c>
      <c r="C37" s="1">
        <v>28.0</v>
      </c>
      <c r="D37" s="1">
        <v>77.0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0.0</v>
      </c>
      <c r="C3" s="1" t="s">
        <v>134</v>
      </c>
      <c r="D3" s="1" t="s">
        <v>135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0.0</v>
      </c>
      <c r="C4" s="1" t="s">
        <v>137</v>
      </c>
      <c r="D4" s="1" t="s">
        <v>138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0.0</v>
      </c>
      <c r="C5" s="1" t="s">
        <v>140</v>
      </c>
      <c r="D5" s="1" t="s">
        <v>141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0.0</v>
      </c>
      <c r="C6" s="1" t="s">
        <v>143</v>
      </c>
      <c r="D6" s="1" t="s">
        <v>144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 t="s">
        <v>147</v>
      </c>
      <c r="C8" s="1" t="s">
        <v>148</v>
      </c>
      <c r="D8" s="1" t="s">
        <v>149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 t="s">
        <v>151</v>
      </c>
      <c r="C9" s="1" t="s">
        <v>152</v>
      </c>
      <c r="D9" s="1" t="s">
        <v>153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 t="s">
        <v>155</v>
      </c>
      <c r="C10" s="1" t="s">
        <v>156</v>
      </c>
      <c r="D10" s="1" t="s">
        <v>157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159</v>
      </c>
      <c r="B12" s="1" t="s">
        <v>160</v>
      </c>
      <c r="C12" s="1" t="s">
        <v>161</v>
      </c>
      <c r="D12" s="1" t="s">
        <v>162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163</v>
      </c>
      <c r="B13" s="1" t="s">
        <v>164</v>
      </c>
      <c r="C13" s="1" t="s">
        <v>165</v>
      </c>
      <c r="D13" s="1" t="s">
        <v>166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167</v>
      </c>
      <c r="B14" s="1" t="s">
        <v>168</v>
      </c>
      <c r="C14" s="1" t="s">
        <v>169</v>
      </c>
      <c r="D14" s="1" t="s">
        <v>170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171</v>
      </c>
      <c r="B15" s="1" t="s">
        <v>172</v>
      </c>
      <c r="C15" s="1" t="s">
        <v>173</v>
      </c>
      <c r="D15" s="1" t="s">
        <v>174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175</v>
      </c>
      <c r="B16" s="1" t="s">
        <v>176</v>
      </c>
      <c r="C16" s="1" t="s">
        <v>177</v>
      </c>
      <c r="D16" s="1" t="s">
        <v>178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179</v>
      </c>
      <c r="B17" s="1" t="s">
        <v>180</v>
      </c>
      <c r="C17" s="1" t="s">
        <v>181</v>
      </c>
      <c r="D17" s="1" t="s">
        <v>182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183</v>
      </c>
      <c r="B18" s="1" t="s">
        <v>184</v>
      </c>
      <c r="C18" s="1" t="s">
        <v>185</v>
      </c>
      <c r="D18" s="1" t="s">
        <v>186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187</v>
      </c>
      <c r="B19" s="1" t="s">
        <v>180</v>
      </c>
      <c r="C19" s="1" t="s">
        <v>188</v>
      </c>
      <c r="D19" s="1" t="s">
        <v>189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190</v>
      </c>
      <c r="B20" s="1" t="s">
        <v>191</v>
      </c>
      <c r="C20" s="1" t="s">
        <v>185</v>
      </c>
      <c r="D20" s="1" t="s">
        <v>192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193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194</v>
      </c>
      <c r="B22" s="1">
        <v>0.0</v>
      </c>
      <c r="C22" s="1" t="s">
        <v>195</v>
      </c>
      <c r="D22" s="1" t="s">
        <v>196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197</v>
      </c>
      <c r="B23" s="1">
        <v>0.0</v>
      </c>
      <c r="C23" s="1" t="s">
        <v>198</v>
      </c>
      <c r="D23" s="1" t="s">
        <v>199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200</v>
      </c>
      <c r="B24" s="1">
        <v>0.0</v>
      </c>
      <c r="C24" s="1" t="s">
        <v>198</v>
      </c>
      <c r="D24" s="1" t="s">
        <v>199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201</v>
      </c>
      <c r="B25" s="1">
        <v>0.0</v>
      </c>
      <c r="C25" s="1" t="s">
        <v>202</v>
      </c>
      <c r="D25" s="1" t="s">
        <v>203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204</v>
      </c>
      <c r="B26" s="1">
        <v>0.0</v>
      </c>
      <c r="C26" s="1" t="s">
        <v>202</v>
      </c>
      <c r="D26" s="1" t="s">
        <v>203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205</v>
      </c>
      <c r="B27" s="1">
        <v>0.0</v>
      </c>
      <c r="C27" s="1" t="s">
        <v>206</v>
      </c>
      <c r="D27" s="1" t="s">
        <v>207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208</v>
      </c>
      <c r="B28" s="1">
        <v>0.0</v>
      </c>
      <c r="C28" s="1" t="s">
        <v>202</v>
      </c>
      <c r="D28" s="1" t="s">
        <v>203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209</v>
      </c>
      <c r="B29" s="1">
        <v>0.0</v>
      </c>
      <c r="C29" s="1" t="s">
        <v>210</v>
      </c>
      <c r="D29" s="1" t="s">
        <v>211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212</v>
      </c>
      <c r="B30" s="1">
        <v>0.0</v>
      </c>
      <c r="C30" s="1" t="s">
        <v>213</v>
      </c>
      <c r="D30" s="1" t="s">
        <v>214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215</v>
      </c>
      <c r="B31" s="1">
        <v>0.0</v>
      </c>
      <c r="C31" s="1" t="s">
        <v>216</v>
      </c>
      <c r="D31" s="1" t="s">
        <v>217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218</v>
      </c>
      <c r="B32" s="1">
        <v>0.0</v>
      </c>
      <c r="C32" s="1" t="s">
        <v>219</v>
      </c>
      <c r="D32" s="1" t="s">
        <v>220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221</v>
      </c>
      <c r="B33" s="1">
        <v>0.0</v>
      </c>
      <c r="C33" s="1" t="s">
        <v>222</v>
      </c>
      <c r="D33" s="1" t="s">
        <v>223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224</v>
      </c>
      <c r="B34" s="1">
        <v>0.0</v>
      </c>
      <c r="C34" s="1">
        <v>0.0</v>
      </c>
      <c r="D34" s="1" t="s">
        <v>225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226</v>
      </c>
      <c r="B35" s="1">
        <v>0.0</v>
      </c>
      <c r="C35" s="1">
        <v>0.0</v>
      </c>
      <c r="D35" s="1" t="s">
        <v>225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227</v>
      </c>
      <c r="B36" s="1">
        <v>0.0</v>
      </c>
      <c r="C36" s="1" t="s">
        <v>216</v>
      </c>
      <c r="D36" s="1" t="s">
        <v>217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229</v>
      </c>
      <c r="B38" s="1">
        <v>0.0</v>
      </c>
      <c r="C38" s="1">
        <v>0.0</v>
      </c>
      <c r="D38" s="1" t="s">
        <v>230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231</v>
      </c>
      <c r="B39" s="1">
        <v>0.0</v>
      </c>
      <c r="C39" s="1">
        <v>0.0</v>
      </c>
      <c r="D39" s="1" t="s">
        <v>232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233</v>
      </c>
      <c r="B40" s="1">
        <v>0.0</v>
      </c>
      <c r="C40" s="1">
        <v>0.0</v>
      </c>
      <c r="D40" s="1" t="s">
        <v>232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234</v>
      </c>
      <c r="B41" s="1">
        <v>0.0</v>
      </c>
      <c r="C41" s="1">
        <v>0.0</v>
      </c>
      <c r="D41" s="1" t="s">
        <v>235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236</v>
      </c>
      <c r="B42" s="1">
        <v>0.0</v>
      </c>
      <c r="C42" s="1">
        <v>0.0</v>
      </c>
      <c r="D42" s="1" t="s">
        <v>235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237</v>
      </c>
      <c r="B43" s="1">
        <v>0.0</v>
      </c>
      <c r="C43" s="1">
        <v>0.0</v>
      </c>
      <c r="D43" s="1" t="s">
        <v>238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239</v>
      </c>
      <c r="B44" s="1">
        <v>0.0</v>
      </c>
      <c r="C44" s="1">
        <v>0.0</v>
      </c>
      <c r="D44" s="1" t="s">
        <v>235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240</v>
      </c>
      <c r="B45" s="1">
        <v>0.0</v>
      </c>
      <c r="C45" s="1">
        <v>0.0</v>
      </c>
      <c r="D45" s="1" t="s">
        <v>241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242</v>
      </c>
      <c r="B46" s="1">
        <v>0.0</v>
      </c>
      <c r="C46" s="1">
        <v>0.0</v>
      </c>
      <c r="D46" s="1" t="s">
        <v>243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244</v>
      </c>
      <c r="B47" s="1">
        <v>0.0</v>
      </c>
      <c r="C47" s="1">
        <v>0.0</v>
      </c>
      <c r="D47" s="1" t="s">
        <v>245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246</v>
      </c>
      <c r="B48" s="1">
        <v>0.0</v>
      </c>
      <c r="C48" s="1">
        <v>0.0</v>
      </c>
      <c r="D48" s="1" t="s">
        <v>245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247</v>
      </c>
      <c r="B49" s="1">
        <v>0.0</v>
      </c>
      <c r="C49" s="1">
        <v>0.0</v>
      </c>
      <c r="D49" s="1" t="s">
        <v>248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249</v>
      </c>
      <c r="B50" s="1">
        <v>0.0</v>
      </c>
      <c r="C50" s="1">
        <v>0.0</v>
      </c>
      <c r="D50" s="1" t="s">
        <v>250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251</v>
      </c>
      <c r="C1" s="1" t="s">
        <v>252</v>
      </c>
      <c r="D1" s="1" t="s">
        <v>253</v>
      </c>
      <c r="E1" s="1" t="s">
        <v>254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255</v>
      </c>
      <c r="B2" s="1" t="s">
        <v>256</v>
      </c>
      <c r="C2" s="1" t="s">
        <v>257</v>
      </c>
      <c r="D2" s="1" t="s">
        <v>257</v>
      </c>
      <c r="E2" s="1" t="s">
        <v>256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258</v>
      </c>
      <c r="B3" s="1" t="s">
        <v>256</v>
      </c>
      <c r="C3" s="1" t="s">
        <v>256</v>
      </c>
      <c r="D3" s="1" t="s">
        <v>259</v>
      </c>
      <c r="E3" s="1" t="s">
        <v>256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260</v>
      </c>
      <c r="B4" s="1" t="s">
        <v>256</v>
      </c>
      <c r="C4" s="1" t="s">
        <v>261</v>
      </c>
      <c r="D4" s="1" t="s">
        <v>262</v>
      </c>
      <c r="E4" s="1" t="s">
        <v>263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258</v>
      </c>
      <c r="B5" s="1" t="s">
        <v>256</v>
      </c>
      <c r="C5" s="1" t="s">
        <v>256</v>
      </c>
      <c r="D5" s="1" t="s">
        <v>264</v>
      </c>
      <c r="E5" s="1" t="s">
        <v>265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266</v>
      </c>
      <c r="B6" s="1" t="s">
        <v>267</v>
      </c>
      <c r="C6" s="1" t="s">
        <v>268</v>
      </c>
      <c r="D6" s="1" t="s">
        <v>269</v>
      </c>
      <c r="E6" s="1" t="s">
        <v>270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271</v>
      </c>
      <c r="B7" s="1" t="s">
        <v>256</v>
      </c>
      <c r="C7" s="1" t="s">
        <v>272</v>
      </c>
      <c r="D7" s="1" t="s">
        <v>273</v>
      </c>
      <c r="E7" s="1" t="s">
        <v>274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275</v>
      </c>
      <c r="B8" s="1" t="s">
        <v>256</v>
      </c>
      <c r="C8" s="1" t="s">
        <v>276</v>
      </c>
      <c r="D8" s="1" t="s">
        <v>277</v>
      </c>
      <c r="E8" s="1" t="s">
        <v>278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279</v>
      </c>
      <c r="B9" s="1" t="s">
        <v>256</v>
      </c>
      <c r="C9" s="1" t="s">
        <v>256</v>
      </c>
      <c r="D9" s="1" t="s">
        <v>256</v>
      </c>
      <c r="E9" s="1" t="s">
        <v>256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280</v>
      </c>
      <c r="B10" s="1" t="s">
        <v>256</v>
      </c>
      <c r="C10" s="1" t="s">
        <v>256</v>
      </c>
      <c r="D10" s="1" t="s">
        <v>256</v>
      </c>
      <c r="E10" s="1" t="s">
        <v>256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281</v>
      </c>
      <c r="B11" s="1" t="s">
        <v>256</v>
      </c>
      <c r="C11" s="1" t="s">
        <v>282</v>
      </c>
      <c r="D11" s="1" t="s">
        <v>283</v>
      </c>
      <c r="E11" s="1" t="s">
        <v>284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285</v>
      </c>
      <c r="B12" s="1" t="s">
        <v>256</v>
      </c>
      <c r="C12" s="1" t="s">
        <v>286</v>
      </c>
      <c r="D12" s="1" t="s">
        <v>287</v>
      </c>
      <c r="E12" s="1" t="s">
        <v>288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289</v>
      </c>
      <c r="B13" s="1" t="s">
        <v>256</v>
      </c>
      <c r="C13" s="1" t="s">
        <v>290</v>
      </c>
      <c r="D13" s="1" t="s">
        <v>291</v>
      </c>
      <c r="E13" s="1" t="s">
        <v>292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293</v>
      </c>
      <c r="B14" s="1" t="s">
        <v>256</v>
      </c>
      <c r="C14" s="1" t="s">
        <v>294</v>
      </c>
      <c r="D14" s="1" t="s">
        <v>295</v>
      </c>
      <c r="E14" s="1" t="s">
        <v>296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297</v>
      </c>
      <c r="B15" s="1" t="s">
        <v>256</v>
      </c>
      <c r="C15" s="1" t="s">
        <v>256</v>
      </c>
      <c r="D15" s="1" t="s">
        <v>256</v>
      </c>
      <c r="E15" s="1" t="s">
        <v>256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298</v>
      </c>
      <c r="B16" s="1" t="s">
        <v>256</v>
      </c>
      <c r="C16" s="1" t="s">
        <v>256</v>
      </c>
      <c r="D16" s="1" t="s">
        <v>256</v>
      </c>
      <c r="E16" s="1" t="s">
        <v>256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299</v>
      </c>
      <c r="B17" s="1" t="s">
        <v>109</v>
      </c>
      <c r="C17" s="1" t="s">
        <v>300</v>
      </c>
      <c r="D17" s="1" t="s">
        <v>301</v>
      </c>
      <c r="E17" s="1" t="s">
        <v>302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303</v>
      </c>
      <c r="B18" s="1" t="s">
        <v>256</v>
      </c>
      <c r="C18" s="1" t="s">
        <v>256</v>
      </c>
      <c r="D18" s="1" t="s">
        <v>256</v>
      </c>
      <c r="E18" s="1" t="s">
        <v>256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304</v>
      </c>
      <c r="B19" s="1" t="s">
        <v>256</v>
      </c>
      <c r="C19" s="1" t="s">
        <v>256</v>
      </c>
      <c r="D19" s="1" t="s">
        <v>256</v>
      </c>
      <c r="E19" s="1" t="s">
        <v>256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305</v>
      </c>
      <c r="B20" s="1" t="s">
        <v>256</v>
      </c>
      <c r="C20" s="1" t="s">
        <v>306</v>
      </c>
      <c r="D20" s="1" t="s">
        <v>307</v>
      </c>
      <c r="E20" s="1" t="s">
        <v>308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309</v>
      </c>
      <c r="B21" s="1" t="s">
        <v>256</v>
      </c>
      <c r="C21" s="1" t="s">
        <v>310</v>
      </c>
      <c r="D21" s="1" t="s">
        <v>311</v>
      </c>
      <c r="E21" s="1" t="s">
        <v>312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313</v>
      </c>
      <c r="B22" s="1" t="s">
        <v>314</v>
      </c>
      <c r="C22" s="1" t="s">
        <v>315</v>
      </c>
      <c r="D22" s="1" t="s">
        <v>316</v>
      </c>
      <c r="E22" s="1" t="s">
        <v>317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318</v>
      </c>
      <c r="B23" s="1" t="s">
        <v>256</v>
      </c>
      <c r="C23" s="1" t="s">
        <v>319</v>
      </c>
      <c r="D23" s="1" t="s">
        <v>320</v>
      </c>
      <c r="E23" s="1" t="s">
        <v>321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322</v>
      </c>
      <c r="B24" s="1" t="s">
        <v>323</v>
      </c>
      <c r="C24" s="1" t="s">
        <v>324</v>
      </c>
      <c r="D24" s="1" t="s">
        <v>324</v>
      </c>
      <c r="E24" s="1" t="s">
        <v>324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325</v>
      </c>
      <c r="B25" s="1" t="s">
        <v>256</v>
      </c>
      <c r="C25" s="1" t="s">
        <v>326</v>
      </c>
      <c r="D25" s="1" t="s">
        <v>326</v>
      </c>
      <c r="E25" s="1" t="s">
        <v>256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327</v>
      </c>
      <c r="B26" s="1" t="s">
        <v>328</v>
      </c>
      <c r="C26" s="1" t="s">
        <v>256</v>
      </c>
      <c r="D26" s="1" t="s">
        <v>256</v>
      </c>
      <c r="E26" s="1" t="s">
        <v>256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329</v>
      </c>
      <c r="B2" s="1" t="s">
        <v>330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331</v>
      </c>
      <c r="B3" s="1" t="s">
        <v>332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333</v>
      </c>
      <c r="B4" s="1" t="s">
        <v>334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335</v>
      </c>
      <c r="B5" s="1" t="s">
        <v>336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337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338</v>
      </c>
      <c r="B7" s="1" t="s">
        <v>339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340</v>
      </c>
      <c r="B8" s="4" t="s">
        <v>341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342</v>
      </c>
      <c r="B9" s="1" t="s">
        <v>343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344</v>
      </c>
      <c r="B10" s="1" t="s">
        <v>345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346</v>
      </c>
      <c r="B11" s="1" t="s">
        <v>343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347</v>
      </c>
      <c r="B12" s="1" t="s">
        <v>348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349</v>
      </c>
      <c r="B13" s="1" t="s">
        <v>350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351</v>
      </c>
      <c r="B14" s="1" t="s">
        <v>348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352</v>
      </c>
      <c r="B15" s="1" t="s">
        <v>353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354</v>
      </c>
      <c r="B16" s="1">
        <v>78.0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355</v>
      </c>
      <c r="B17" s="1" t="s">
        <v>356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357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358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359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360</v>
      </c>
      <c r="B21" s="1">
        <v>25.24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361</v>
      </c>
      <c r="B22" s="1">
        <v>23.66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362</v>
      </c>
      <c r="B23" s="1">
        <v>21.52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363</v>
      </c>
      <c r="B24" s="1">
        <v>23.77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364</v>
      </c>
      <c r="B25" s="1">
        <v>25.24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365</v>
      </c>
      <c r="B26" s="1">
        <v>23.66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366</v>
      </c>
      <c r="B27" s="1">
        <v>21.52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367</v>
      </c>
      <c r="B28" s="1">
        <v>23.77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368</v>
      </c>
      <c r="B29" s="1">
        <v>-0.576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369</v>
      </c>
      <c r="B30" s="1">
        <v>-60.1931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370</v>
      </c>
      <c r="B31" s="1">
        <v>1.0457143E7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371</v>
      </c>
      <c r="B32" s="1">
        <v>1.0457143E7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372</v>
      </c>
      <c r="B33" s="1">
        <v>2.0150885E7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373</v>
      </c>
      <c r="B34" s="1">
        <v>1.483601E7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374</v>
      </c>
      <c r="B35" s="1">
        <v>1.483601E7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375</v>
      </c>
      <c r="B36" s="1">
        <v>23.49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376</v>
      </c>
      <c r="B37" s="1">
        <v>23.5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377</v>
      </c>
      <c r="B38" s="1">
        <v>1000.0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378</v>
      </c>
      <c r="B39" s="1">
        <v>1100.0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379</v>
      </c>
      <c r="B40" s="1">
        <v>3.452729088E9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380</v>
      </c>
      <c r="B41" s="1">
        <v>5.35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381</v>
      </c>
      <c r="B42" s="1">
        <v>31.91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382</v>
      </c>
      <c r="B43" s="1">
        <v>22.3448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383</v>
      </c>
      <c r="B44" s="1">
        <v>13.1245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384</v>
      </c>
      <c r="B45" s="1" t="s">
        <v>385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386</v>
      </c>
      <c r="B46" s="1">
        <v>1.962486784E9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387</v>
      </c>
      <c r="B47" s="1">
        <v>6.6430139E7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388</v>
      </c>
      <c r="B48" s="1">
        <v>1.36796E8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389</v>
      </c>
      <c r="B49" s="1">
        <v>1.5140418E7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390</v>
      </c>
      <c r="B50" s="1">
        <v>8577186.0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391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392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393</v>
      </c>
      <c r="B53" s="1">
        <v>0.124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394</v>
      </c>
      <c r="B54" s="1">
        <v>0.33866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395</v>
      </c>
      <c r="B55" s="1">
        <v>0.44055998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396</v>
      </c>
      <c r="B56" s="1">
        <v>0.69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397</v>
      </c>
      <c r="B57" s="1">
        <v>1.50906E8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398</v>
      </c>
      <c r="B58" s="1">
        <v>-12.28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399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400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401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402</v>
      </c>
      <c r="B62" s="1">
        <v>-5.6429152E8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403</v>
      </c>
      <c r="B63" s="1">
        <v>-0.11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404</v>
      </c>
      <c r="B64" s="1">
        <v>-0.39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405</v>
      </c>
      <c r="B65" s="1">
        <v>-53.148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406</v>
      </c>
      <c r="B66" s="1">
        <v>1.376648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407</v>
      </c>
      <c r="B67" s="1">
        <v>0.22263205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408</v>
      </c>
      <c r="B68" s="1" t="s">
        <v>409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410</v>
      </c>
      <c r="B69" s="1" t="s">
        <v>411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412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413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414</v>
      </c>
      <c r="B72" s="1" t="s">
        <v>415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416</v>
      </c>
      <c r="B73" s="1" t="s">
        <v>415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417</v>
      </c>
      <c r="B74" s="1">
        <v>1.625751E9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418</v>
      </c>
      <c r="B75" s="1" t="s">
        <v>419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420</v>
      </c>
      <c r="B76" s="1" t="s">
        <v>421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422</v>
      </c>
      <c r="B77" s="1" t="s">
        <v>423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424</v>
      </c>
      <c r="B78" s="1" t="s">
        <v>425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426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427</v>
      </c>
      <c r="B80" s="1">
        <v>22.88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428</v>
      </c>
      <c r="B81" s="1">
        <v>31.0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429</v>
      </c>
      <c r="B82" s="1">
        <v>26.0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430</v>
      </c>
      <c r="B83" s="1">
        <v>27.75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431</v>
      </c>
      <c r="B84" s="1">
        <v>27.0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432</v>
      </c>
      <c r="B85" s="1">
        <v>1.8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433</v>
      </c>
      <c r="B86" s="1" t="s">
        <v>434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435</v>
      </c>
      <c r="B87" s="1">
        <v>4.0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436</v>
      </c>
      <c r="B88" s="1">
        <v>2.35283872E8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437</v>
      </c>
      <c r="B89" s="1">
        <v>1.927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438</v>
      </c>
      <c r="B90" s="1">
        <v>-3.69246E7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439</v>
      </c>
      <c r="B91" s="1">
        <v>37785.0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440</v>
      </c>
      <c r="B92" s="1">
        <v>48.49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441</v>
      </c>
      <c r="B93" s="1">
        <v>49.028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442</v>
      </c>
      <c r="B94" s="1">
        <v>0.014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443</v>
      </c>
      <c r="B95" s="1">
        <v>-0.15113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444</v>
      </c>
      <c r="B96" s="1">
        <v>-0.59389997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445</v>
      </c>
      <c r="B97" s="1">
        <v>-1.217182E7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446</v>
      </c>
      <c r="B98" s="1">
        <v>-2.6217636E7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447</v>
      </c>
      <c r="B99" s="1" t="s">
        <v>385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448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-6.0</v>
      </c>
      <c r="D3" s="1">
        <v>-11.0</v>
      </c>
      <c r="E3" s="1">
        <f>IF(D3*FORECAST(E2,B3:D3,B2:D2)&gt;0,FORECAST(E2,B3:D3,B2:D2),D3)*$X$1</f>
        <v>-16.66666667</v>
      </c>
      <c r="F3" s="1">
        <f>IF(E3*FORECAST(F2,B3:E3,B2:E2)&gt;0,FORECAST(F2,B3:E3,B2:E2),E3)*$X$1</f>
        <v>-22.16666667</v>
      </c>
      <c r="G3" s="1">
        <f>IF(F3*FORECAST(G2,B3:F3,B2:F2)&gt;0,FORECAST(G2,B3:F3,B2:F2),F3)*$X$1</f>
        <v>-27.66666667</v>
      </c>
      <c r="H3" s="1">
        <f>IF(G3*FORECAST(H2,B3:G3,B2:G2)&gt;0,FORECAST(H2,B3:G3,B2:G2),G3)*$X$1</f>
        <v>-33.16666667</v>
      </c>
      <c r="I3" s="1">
        <f>IF(H3*FORECAST(I2,B3:H3,B2:H2)&gt;0,FORECAST(I2,B3:H3,B2:H2),H3)*$X$1</f>
        <v>-38.66666667</v>
      </c>
      <c r="J3" s="1">
        <f>IF(I3*FORECAST(J2,B3:I3,B2:I2)&gt;0,FORECAST(J2,B3:I3,B2:I2),I3)*$X$1</f>
        <v>-44.16666667</v>
      </c>
      <c r="K3" s="1">
        <f>IF(J3*FORECAST(K2,B3:J3,B2:J2)&gt;0,FORECAST(K2,B3:J3,B2:J2),J3)*$X$1</f>
        <v>-49.66666667</v>
      </c>
      <c r="L3" s="5">
        <f>IF(K3*FORECAST(L2,B3:K3,B2:K2)&gt;0,FORECAST(L2,B3:K3,B2:K2),K3)*$X$1</f>
        <v>-55.16666667</v>
      </c>
      <c r="M3" s="5">
        <f>IF(L3*FORECAST(M2,B3:L3,B2:L2)&gt;0,FORECAST(M2,B3:L3,B2:L2),L3)*$X$1</f>
        <v>-60.66666667</v>
      </c>
      <c r="N3" s="5">
        <f>IF(M3*FORECAST(N2,B3:M3,B2:M2)&gt;0,FORECAST(N2,B3:M3,B2:M2),M3)*$X$1</f>
        <v>-66.16666667</v>
      </c>
      <c r="O3" s="5">
        <f>IF(N3*FORECAST(O2,B3:N3,B2:N2)&gt;0,FORECAST(O2,B3:N3,B2:N2),N3)*$X$1</f>
        <v>-71.66666667</v>
      </c>
      <c r="P3" s="5">
        <f>IF(O3*FORECAST(P2,B3:O3,B2:O2)&gt;0,FORECAST(P2,B3:O3,B2:O2),O3)*$X$1</f>
        <v>-77.16666667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</v>
      </c>
      <c r="B4" s="1">
        <v>-9.0</v>
      </c>
      <c r="C4" s="1">
        <v>3.0</v>
      </c>
      <c r="D4" s="1">
        <v>36.0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449</v>
      </c>
      <c r="B5" s="1">
        <v>4.0</v>
      </c>
      <c r="C5" s="1">
        <v>4.0</v>
      </c>
      <c r="D5" s="1">
        <v>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450</v>
      </c>
      <c r="L7" s="1">
        <f>IF(P3*FORECAST(P2,B3:P3,B2:P2)&gt;0,FORECAST(P2,B3:P3,B2:P2),O3)*$X$1 * (1+0.02)/(0.0789-0.02)</f>
        <v>-1336.332767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451</v>
      </c>
      <c r="L8" s="6">
        <f t="array" ref="L8">NPV(0.0789,F3:P3)</f>
        <v>-326.8364548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452</v>
      </c>
      <c r="L9" s="6">
        <f t="array" ref="L9">NPV(0.0789,F16:P16)</f>
        <v>-579.5908138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453</v>
      </c>
      <c r="L10" s="6">
        <f>L8 + L9</f>
        <v>-906.4272686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454</v>
      </c>
      <c r="L12" s="6">
        <f>L10 - L11</f>
        <v>-942.4272686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455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-235.6068172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-1336.332767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-5.0</v>
      </c>
      <c r="C3" s="1">
        <v>-10.0</v>
      </c>
      <c r="D3" s="1">
        <v>-32.0</v>
      </c>
      <c r="E3" s="1">
        <f>IF(D3*FORECAST(E2,B3:D3,B2:D2)&gt;0,FORECAST(E2,B3:D3,B2:D2),D3)*$X$1</f>
        <v>-42.66666667</v>
      </c>
      <c r="F3" s="1">
        <f>IF(E3*FORECAST(F2,B3:E3,B2:E2)&gt;0,FORECAST(F2,B3:E3,B2:E2),E3)*$X$1</f>
        <v>-56.16666667</v>
      </c>
      <c r="G3" s="1">
        <f>IF(F3*FORECAST(G2,B3:F3,B2:F2)&gt;0,FORECAST(G2,B3:F3,B2:F2),F3)*$X$1</f>
        <v>-69.66666667</v>
      </c>
      <c r="H3" s="1">
        <f>IF(G3*FORECAST(H2,B3:G3,B2:G2)&gt;0,FORECAST(H2,B3:G3,B2:G2),G3)*$X$1</f>
        <v>-83.16666667</v>
      </c>
      <c r="I3" s="1">
        <f>IF(H3*FORECAST(I2,B3:H3,B2:H2)&gt;0,FORECAST(I2,B3:H3,B2:H2),H3)*$X$1</f>
        <v>-96.66666667</v>
      </c>
      <c r="J3" s="1">
        <f>IF(I3*FORECAST(J2,B3:I3,B2:I2)&gt;0,FORECAST(J2,B3:I3,B2:I2),I3)*$X$1</f>
        <v>-110.1666667</v>
      </c>
      <c r="K3" s="1">
        <f>IF(J3*FORECAST(K2,B3:J3,B2:J2)&gt;0,FORECAST(K2,B3:J3,B2:J2),J3)*$X$1</f>
        <v>-123.6666667</v>
      </c>
      <c r="L3" s="5">
        <f>IF(K3*FORECAST(L2,B3:K3,B2:K2)&gt;0,FORECAST(L2,B3:K3,B2:K2),K3)*$X$1</f>
        <v>-137.1666667</v>
      </c>
      <c r="M3" s="5">
        <f>IF(L3*FORECAST(M2,B3:L3,B2:L2)&gt;0,FORECAST(M2,B3:L3,B2:L2),L3)*$X$1</f>
        <v>-150.6666667</v>
      </c>
      <c r="N3" s="5">
        <f>IF(M3*FORECAST(N2,B3:M3,B2:M2)&gt;0,FORECAST(N2,B3:M3,B2:M2),M3)*$X$1</f>
        <v>-164.1666667</v>
      </c>
      <c r="O3" s="5">
        <f>IF(N3*FORECAST(O2,B3:N3,B2:N2)&gt;0,FORECAST(O2,B3:N3,B2:N2),N3)*$X$1</f>
        <v>-177.6666667</v>
      </c>
      <c r="P3" s="5">
        <f>IF(O3*FORECAST(P2,B3:O3,B2:O2)&gt;0,FORECAST(P2,B3:O3,B2:O2),O3)*$X$1</f>
        <v>-191.1666667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</v>
      </c>
      <c r="B4" s="1">
        <v>-9.0</v>
      </c>
      <c r="C4" s="1">
        <v>3.0</v>
      </c>
      <c r="D4" s="1">
        <v>36.0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449</v>
      </c>
      <c r="B5" s="1">
        <v>4.0</v>
      </c>
      <c r="C5" s="1">
        <v>4.0</v>
      </c>
      <c r="D5" s="1">
        <v>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450</v>
      </c>
      <c r="L7" s="1">
        <f>IF(P3*FORECAST(P2,B3:P3,B2:P2)&gt;0,FORECAST(P2,B3:P3,B2:P2),O3)*$X$1 * (1+0.02)/(0.0789-0.02)</f>
        <v>-3310.526316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451</v>
      </c>
      <c r="L8" s="6">
        <f t="array" ref="L8">NPV(0.0789,F3:P3)</f>
        <v>-814.8494404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452</v>
      </c>
      <c r="L9" s="6">
        <f t="array" ref="L9">NPV(0.0789,F16:P16)</f>
        <v>-1435.832966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453</v>
      </c>
      <c r="L10" s="6">
        <f>L8 + L9</f>
        <v>-2250.682407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454</v>
      </c>
      <c r="L12" s="6">
        <f>L10 - L11</f>
        <v>-2286.682407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455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-571.6706017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-3310.526316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