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<sst xmlns="http://schemas.openxmlformats.org/spreadsheetml/2006/main" count="570" uniqueCount="442">
  <si>
    <t>ticker</t>
  </si>
  <si>
    <t>OCEA</t>
  </si>
  <si>
    <t>nombre</t>
  </si>
  <si>
    <t>OCEAN BIOMEDICAL INC</t>
  </si>
  <si>
    <t>empresa</t>
  </si>
  <si>
    <t>Biotechnology &amp; Medical Research</t>
  </si>
  <si>
    <t>Open</t>
  </si>
  <si>
    <t>Target Price</t>
  </si>
  <si>
    <t>Upside</t>
  </si>
  <si>
    <t>1885.81%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</si>
  <si>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</si>
  <si>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</si>
  <si>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</si>
  <si>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</si>
  <si>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</si>
  <si>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</si>
  <si>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</si>
  <si>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</si>
  <si>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No calculado</t>
  </si>
  <si>
    <t>Total Assets Growth</t>
  </si>
  <si>
    <t>-100.00%</t>
  </si>
  <si>
    <t>Net Property, Plant and Equipment Growth</t>
  </si>
  <si>
    <t>Fiscal Period: December</t>
  </si>
  <si>
    <t>Net Income</t>
  </si>
  <si>
    <t>Amortization of Deferred Charges, Total - (CF)</t>
  </si>
  <si>
    <t>(Income) Loss On Equity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</si>
  <si>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</si>
  <si>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</si>
  <si>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</si>
  <si>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</si>
  <si>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</si>
  <si>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0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</si>
  <si>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</si>
  <si>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</si>
  <si>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</si>
  <si>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</si>
  <si>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</si>
  <si>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</si>
  <si>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</si>
  <si>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</si>
  <si>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</si>
  <si>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</si>
  <si>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</si>
  <si>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</si>
  <si>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</si>
  <si>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</si>
  <si>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</si>
  <si>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</si>
  <si>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</si>
  <si>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</si>
  <si>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Restricted Cash</t>
  </si>
  <si>
    <t>Other Current Assets, Total</t>
  </si>
  <si>
    <t>Total Current Assets</t>
  </si>
  <si>
    <t>Long-term Investments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</si>
  <si>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</si>
  <si>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</si>
  <si>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</si>
  <si>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</si>
  <si>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</si>
  <si>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</si>
  <si>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</si>
  <si>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Long-Term Debt</t>
  </si>
  <si>
    <t>Other Non Current Liabilities</t>
  </si>
  <si>
    <t>Total Liabilities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</si>
  <si>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</si>
  <si>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</si>
  <si>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</si>
  <si>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</si>
  <si>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</si>
  <si>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</si>
  <si>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</si>
  <si>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</si>
  <si>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-0.01</t>
  </si>
  <si>
    <t>-0.11</t>
  </si>
  <si>
    <t>-0.38</t>
  </si>
  <si>
    <t>-0.62</t>
  </si>
  <si>
    <t>-2.62</t>
  </si>
  <si>
    <t>Tangible Book Value</t>
  </si>
  <si>
    <t>Tangible Book Value Per Share</t>
  </si>
  <si>
    <t>Total Debt</t>
  </si>
  <si>
    <t>Net Debt</t>
  </si>
  <si>
    <t>Account Code - Inventory Valuation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</si>
  <si>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</si>
  <si>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</si>
  <si>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</si>
  <si>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</si>
  <si>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</si>
  <si>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</si>
  <si>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</si>
  <si>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</si>
  <si>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</si>
  <si>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</si>
  <si>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</si>
  <si>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</si>
  <si>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</si>
  <si>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</si>
  <si>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</si>
  <si>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</si>
  <si>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</si>
  <si>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</si>
  <si>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</si>
  <si>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</si>
  <si>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</si>
  <si>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-0.09</t>
  </si>
  <si>
    <t>-3.57</t>
  </si>
  <si>
    <t>-0.99</t>
  </si>
  <si>
    <t>-4.35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</si>
  <si>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</si>
  <si>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</si>
  <si>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</si>
  <si>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</si>
  <si>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</si>
  <si>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</si>
  <si>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-0.06</t>
  </si>
  <si>
    <t>-2.23</t>
  </si>
  <si>
    <t>-2.36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</si>
  <si>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</si>
  <si>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</si>
  <si>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</si>
  <si>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</si>
  <si>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</si>
  <si>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</si>
  <si>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</si>
  <si>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</si>
  <si>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</si>
  <si>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</si>
  <si>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</si>
  <si>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</si>
  <si>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-173.87</t>
  </si>
  <si>
    <t>Return on Total Capital</t>
  </si>
  <si>
    <t>97.54</t>
  </si>
  <si>
    <t>940.63</t>
  </si>
  <si>
    <t>125.31</t>
  </si>
  <si>
    <t>15.35</t>
  </si>
  <si>
    <t>Return On Equity %</t>
  </si>
  <si>
    <t>156.16</t>
  </si>
  <si>
    <t>198.6</t>
  </si>
  <si>
    <t>225.37</t>
  </si>
  <si>
    <t>Return on Common Equity</t>
  </si>
  <si>
    <t>Short Term Liquidity</t>
  </si>
  <si>
    <t>Current Ratio</t>
  </si>
  <si>
    <t>0.17</t>
  </si>
  <si>
    <t>0.01</t>
  </si>
  <si>
    <t>0.15</t>
  </si>
  <si>
    <t>0.07</t>
  </si>
  <si>
    <t>Quick Ratio</t>
  </si>
  <si>
    <t>Operating Cash Flow to Current Liabilities</t>
  </si>
  <si>
    <t>-0.03</t>
  </si>
  <si>
    <t>-0.16</t>
  </si>
  <si>
    <t>-0.08</t>
  </si>
  <si>
    <t>-0.31</t>
  </si>
  <si>
    <t>Long Term Solvency</t>
  </si>
  <si>
    <t>Total Debt/Equity</t>
  </si>
  <si>
    <t>-2.69</t>
  </si>
  <si>
    <t>-11.29</t>
  </si>
  <si>
    <t>-18.94</t>
  </si>
  <si>
    <t>Total Debt / Total Capital</t>
  </si>
  <si>
    <t>-2.76</t>
  </si>
  <si>
    <t>-12.72</t>
  </si>
  <si>
    <t>-23.36</t>
  </si>
  <si>
    <t>LT Debt/Equity</t>
  </si>
  <si>
    <t>-4.54</t>
  </si>
  <si>
    <t>Long-Term Debt / Total Capital</t>
  </si>
  <si>
    <t>-5.6</t>
  </si>
  <si>
    <t>Total Liabilities / Total Assets</t>
  </si>
  <si>
    <t>588.34</t>
  </si>
  <si>
    <t>687.35</t>
  </si>
  <si>
    <t>EBIT / Interest Expense</t>
  </si>
  <si>
    <t>-94.69</t>
  </si>
  <si>
    <t>-5.8</t>
  </si>
  <si>
    <t>Growth Over Prior Year</t>
  </si>
  <si>
    <t>EBITA, 1 Yr. Growth %</t>
  </si>
  <si>
    <t>612.07</t>
  </si>
  <si>
    <t>-74.14</t>
  </si>
  <si>
    <t>-36.64</t>
  </si>
  <si>
    <t>EBIT, 1 Yr. Growth %</t>
  </si>
  <si>
    <t>Earnings From Cont. Operations, 1 Yr. Growth %</t>
  </si>
  <si>
    <t>612.5</t>
  </si>
  <si>
    <t>-72.16</t>
  </si>
  <si>
    <t>559.4</t>
  </si>
  <si>
    <t>Net Income, 1 Yr. Growth %</t>
  </si>
  <si>
    <t>Normalized Net Income, 1 Yr. Growth %</t>
  </si>
  <si>
    <t>472.53</t>
  </si>
  <si>
    <t>Diluted EPS Before Extra, 1 Yr. Growth %</t>
  </si>
  <si>
    <t>612.53</t>
  </si>
  <si>
    <t>-72.17</t>
  </si>
  <si>
    <t>485.75</t>
  </si>
  <si>
    <t>Total Assets, 1 Yr. Growth %</t>
  </si>
  <si>
    <t>-79.53</t>
  </si>
  <si>
    <t>198.64</t>
  </si>
  <si>
    <t>Tangible Book Value, 1 Yr. Growth %</t>
  </si>
  <si>
    <t>712.5</t>
  </si>
  <si>
    <t>253.42</t>
  </si>
  <si>
    <t>62.4</t>
  </si>
  <si>
    <t>738.92</t>
  </si>
  <si>
    <t>Common Equity, 1 Yr. Growth %</t>
  </si>
  <si>
    <t>Cash From Operations, 1 Yr. Growth %</t>
  </si>
  <si>
    <t>-5.7</t>
  </si>
  <si>
    <t>849.55</t>
  </si>
  <si>
    <t>Levered Free Cash Flow, 1 Yr. Growth %</t>
  </si>
  <si>
    <t>-76.33</t>
  </si>
  <si>
    <t>-109.58</t>
  </si>
  <si>
    <t>Unlevered Free Cash Flow, 1 Yr. Growth %</t>
  </si>
  <si>
    <t>-75.85</t>
  </si>
  <si>
    <t>-99.4</t>
  </si>
  <si>
    <t>Compound Annual Growth Rate Over Two Years</t>
  </si>
  <si>
    <t>EBITA, 2 Yr. CAGR %</t>
  </si>
  <si>
    <t>212.39</t>
  </si>
  <si>
    <t>-59.52</t>
  </si>
  <si>
    <t>EBIT, 2 Yr. CAGR %</t>
  </si>
  <si>
    <t>Earnings From Cont. Operations, 2 Yr. CAGR %</t>
  </si>
  <si>
    <t>224.06</t>
  </si>
  <si>
    <t>35.5</t>
  </si>
  <si>
    <t>Net Income, 2 Yr. CAGR %</t>
  </si>
  <si>
    <t>Normalized Net Income, 2 Yr. CAGR %</t>
  </si>
  <si>
    <t>26.26</t>
  </si>
  <si>
    <t>Diluted EPS Before Extra, 2 Yr. CAGR %</t>
  </si>
  <si>
    <t>223.67</t>
  </si>
  <si>
    <t>10.51</t>
  </si>
  <si>
    <t>Total Assets, 2 Yr. CAGR %</t>
  </si>
  <si>
    <t>118.45</t>
  </si>
  <si>
    <t>734.46</t>
  </si>
  <si>
    <t>Tangible Book Value, 2 Yr. CAGR %</t>
  </si>
  <si>
    <t>435.87</t>
  </si>
  <si>
    <t>139.57</t>
  </si>
  <si>
    <t>269.11</t>
  </si>
  <si>
    <t>Common Equity, 2 Yr. CAGR %</t>
  </si>
  <si>
    <t>Cash From Operations, 2 Yr. CAGR %</t>
  </si>
  <si>
    <t>293.9</t>
  </si>
  <si>
    <t>199.24</t>
  </si>
  <si>
    <t>Levered Free Cash Flow, 2 Yr. CAGR %</t>
  </si>
  <si>
    <t>-85.93</t>
  </si>
  <si>
    <t>Unlevered Free Cash Flow, 2 Yr. CAGR %</t>
  </si>
  <si>
    <t>-96.2</t>
  </si>
  <si>
    <t>Compound Annual Growth Rate Over Three Years</t>
  </si>
  <si>
    <t>EBITA, 3 Yr. CAGR %</t>
  </si>
  <si>
    <t>311.12</t>
  </si>
  <si>
    <t>83.54</t>
  </si>
  <si>
    <t>EBIT, 3 Yr. CAGR %</t>
  </si>
  <si>
    <t>Earnings From Cont. Operations, 3 Yr. CAGR %</t>
  </si>
  <si>
    <t>321.38</t>
  </si>
  <si>
    <t>310.65</t>
  </si>
  <si>
    <t>Net Income, 3 Yr. CAGR %</t>
  </si>
  <si>
    <t>Normalized Net Income, 3 Yr. CAGR %</t>
  </si>
  <si>
    <t>291.76</t>
  </si>
  <si>
    <t>Diluted EPS Before Extra, 3 Yr. CAGR %</t>
  </si>
  <si>
    <t>321.06</t>
  </si>
  <si>
    <t>258.23</t>
  </si>
  <si>
    <t>Total Assets, 3 Yr. CAGR %</t>
  </si>
  <si>
    <t>142.45</t>
  </si>
  <si>
    <t>Tangible Book Value, 3 Yr. CAGR %</t>
  </si>
  <si>
    <t>259.94</t>
  </si>
  <si>
    <t>263.8</t>
  </si>
  <si>
    <t>Common Equity, 3 Yr. CAGR %</t>
  </si>
  <si>
    <t>Cash From Operations, 3 Yr. CAGR %</t>
  </si>
  <si>
    <t>428.16</t>
  </si>
  <si>
    <t>2021</t>
  </si>
  <si>
    <t>2022</t>
  </si>
  <si>
    <t>2023</t>
  </si>
  <si>
    <t>Capitalization
                                    1</t>
  </si>
  <si>
    <t>105.9</t>
  </si>
  <si>
    <t>110.2</t>
  </si>
  <si>
    <t>22.5</t>
  </si>
  <si>
    <t>Change</t>
  </si>
  <si>
    <t>-</t>
  </si>
  <si>
    <t>4.1%</t>
  </si>
  <si>
    <t>-79.59%</t>
  </si>
  <si>
    <t>Enterprise Value (EV)</t>
  </si>
  <si>
    <t>106</t>
  </si>
  <si>
    <t>111.4</t>
  </si>
  <si>
    <t>39.68</t>
  </si>
  <si>
    <t>5.11%</t>
  </si>
  <si>
    <t>-64.39%</t>
  </si>
  <si>
    <t>P/E ratio</t>
  </si>
  <si>
    <t>-2.8x</t>
  </si>
  <si>
    <t>-10.5x</t>
  </si>
  <si>
    <t>-0.15x</t>
  </si>
  <si>
    <t>PBR</t>
  </si>
  <si>
    <t>-26.2x</t>
  </si>
  <si>
    <t>-16.8x</t>
  </si>
  <si>
    <t>-0.25x</t>
  </si>
  <si>
    <t>PEG</t>
  </si>
  <si>
    <t>-0x</t>
  </si>
  <si>
    <t>0.1x</t>
  </si>
  <si>
    <t>Capitalization / Revenue</t>
  </si>
  <si>
    <t>EV / Revenue</t>
  </si>
  <si>
    <t>EV / EBITDA</t>
  </si>
  <si>
    <t>EV / EBIT</t>
  </si>
  <si>
    <t>EV / FCF</t>
  </si>
  <si>
    <t>4.75x</t>
  </si>
  <si>
    <t>21.1x</t>
  </si>
  <si>
    <t>-89.8x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</si>
  <si>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</si>
  <si>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</si>
  <si>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</si>
  <si>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</si>
  <si>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</si>
  <si>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</si>
  <si>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-3.565</t>
  </si>
  <si>
    <t>-0.9921</t>
  </si>
  <si>
    <t>-4.354</t>
  </si>
  <si>
    <t>Distribution rate</t>
  </si>
  <si>
    <t>Net sales</t>
  </si>
  <si>
    <t>EBITDA</t>
  </si>
  <si>
    <t>EBIT
                                    1</t>
  </si>
  <si>
    <t>-62.34</t>
  </si>
  <si>
    <t>-16.12</t>
  </si>
  <si>
    <t>-10.21</t>
  </si>
  <si>
    <t>Net income
                                    1</t>
  </si>
  <si>
    <t>-17.36</t>
  </si>
  <si>
    <t>-114.5</t>
  </si>
  <si>
    <t>0.119</t>
  </si>
  <si>
    <t>1.187</t>
  </si>
  <si>
    <t>17.18</t>
  </si>
  <si>
    <t>Reference price
                                    2</t>
  </si>
  <si>
    <t>9.9900</t>
  </si>
  <si>
    <t>10.4000</t>
  </si>
  <si>
    <t>0.6600</t>
  </si>
  <si>
    <t>Nbr of stocks (in thousands)</t>
  </si>
  <si>
    <t>10,600</t>
  </si>
  <si>
    <t>34,087</t>
  </si>
  <si>
    <t>Announcement Date</t>
  </si>
  <si>
    <t>4/11/22</t>
  </si>
  <si>
    <t>3/31/23</t>
  </si>
  <si>
    <t>11/25/24</t>
  </si>
  <si>
    <t>address1</t>
  </si>
  <si>
    <t>Room 325, 55 Claverick Street</t>
  </si>
  <si>
    <t>city</t>
  </si>
  <si>
    <t>Providence</t>
  </si>
  <si>
    <t>state</t>
  </si>
  <si>
    <t>RI</t>
  </si>
  <si>
    <t>zip</t>
  </si>
  <si>
    <t>02903</t>
  </si>
  <si>
    <t>country</t>
  </si>
  <si>
    <t>phone</t>
  </si>
  <si>
    <t>401 444 7375</t>
  </si>
  <si>
    <t>website</t>
  </si>
  <si>
    <t>https://www.oceanbiomedical.com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</si>
  <si>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</si>
  <si>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</si>
  <si>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</si>
  <si>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</si>
  <si>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</si>
  <si>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</si>
  <si>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</si>
  <si>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</si>
  <si>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</si>
  <si>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</si>
  <si>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</si>
  <si>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Ocean Biomedical, Inc., a biopharmaceutical company, focuses on discovering and developing therapeutic products in oncology, fibrosis, and infectious diseases. The company is developing an antibody therapeutic product candidate inhibiting Chi3l1, and a bi-specific antibody product candidate inhibiting Chi3l1 plus PD-1 and CTLA-4 for the treatment of non-small cell lung cancer and glioblastoma multiforme; and a small molecule product candidate targeting Chit1 for the treatment of Idiopathic Pulmonary Fibrosis and Hermansky-Pudlak Syndrome. It is also developing three product candidates based on the WPDS platform, including a malaria vaccine candidate; a humanized mAb malaria therapeutic candidate targeting Plasmodium falciparum glutamic-acid-rich protein (PfGARP); and a small molecule malaria therapeutic candidate targeting PfGARP. The company is based in Providence, Rhode Island. Ocean Biomedical, Inc. operates as a subsidiary of Poseidon Bio, LLC.</t>
  </si>
  <si>
    <t>companyOfficers</t>
  </si>
  <si>
    <t>[{'maxAge': 1, 'name': 'Dr. Inderjote  Kathuria M.B.A., M.D.', 'age': 56, 'title': 'Chief Strategy Officer', 'yearBorn': 1967, 'fiscalYear': 2022, 'exercisedValue': 0, 'unexercisedValue': 0}, {'maxAge': 1, 'name': 'Dr. Chirinjeev Baboo Kathuria M.B.A., M.D.', 'age': 58, 'title': 'Founder &amp; Executive Chairman of the Board', 'yearBorn': 1965, 'fiscalYear': 2022, 'exercisedValue': 0, 'unexercisedValue': 0}, {'maxAge': 1, 'name': 'Dr. M. Michelle Berrey M.D., M.P.H.', 'age': 56, 'title': 'Interim CEO &amp; Director', 'yearBorn': 1967, 'fiscalYear': 2022, 'exercisedValue': 0, 'unexercisedValue': 0}, {'maxAge': 1, 'name': 'Dr. Jack A. Elias M.D.', 'age': 72, 'title': 'Founder, Chairman of Scientific Advisory Board &amp; Independent Director', 'yearBorn': 1951, 'fiscalYear': 2022, 'exercisedValue': 0, 'unexercisedValue': 0}, {'maxAge': 1, 'name': 'Dr. Jonathan  Kurtis M.D., Ph.D.', 'age': 55, 'title': 'Founder, Chairman of Scientific Advisory Board &amp; Director', 'yearBorn': 1968, 'fiscalYear': 2022, 'exercisedValue': 0, 'unexercisedValue': 0}, {'maxAge': 1, 'name': 'Ms. Jolie G. Kahn CPA, Esq.', 'age': 58, 'title': 'Chief Financial Officer', 'yearBorn': 1965, 'fiscalYear': 2022, 'exercisedValue': 0, 'unexercisedValue': 0}, {'maxAge': 1, 'name': 'Mr. Robert John Sweeney', 'age': 58, 'title': 'Chief Accounting Officer &amp; Assistant Secretary', 'yearBorn': 1965, 'fiscalYear': 2022,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</si>
  <si>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</si>
  <si>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</si>
  <si>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</si>
  <si>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</si>
  <si>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</si>
  <si>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</si>
  <si>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</si>
  <si>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</si>
  <si>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</si>
  <si>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</si>
  <si>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</si>
  <si>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</si>
  <si>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</si>
  <si>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</si>
  <si>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</si>
  <si>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</si>
  <si>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</si>
  <si>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</si>
  <si>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</si>
  <si>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</si>
  <si>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</si>
  <si>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</si>
  <si>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</si>
  <si>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</si>
  <si>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</si>
  <si>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</si>
  <si>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</si>
  <si>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</si>
  <si>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</si>
  <si>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</si>
  <si>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</si>
  <si>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</si>
  <si>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</si>
  <si>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</si>
  <si>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</si>
  <si>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</si>
  <si>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</si>
  <si>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</si>
  <si>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</si>
  <si>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</si>
  <si>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</si>
  <si>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</si>
  <si>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</si>
  <si>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</si>
  <si>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</si>
  <si>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</si>
  <si>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</si>
  <si>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</si>
  <si>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</si>
  <si>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</si>
  <si>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</si>
  <si>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</si>
  <si>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</si>
  <si>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</si>
  <si>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</si>
  <si>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</si>
  <si>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</si>
  <si>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</si>
  <si>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Ocean Biomedical,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</si>
  <si>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</si>
  <si>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</si>
  <si>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</si>
  <si>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</si>
  <si>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</si>
  <si>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</si>
  <si>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</si>
  <si>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3912ca55-c0cf-3bf3-81ae-9047b9a5b9b3</t>
  </si>
  <si>
    <t>messageBoardId</t>
  </si>
  <si>
    <t>finmb_669640055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</si>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</sst>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ceanbiomedic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0.6228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12.36762375326977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2.3839662E7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-2.207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-0.7682023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-23.0</v>
      </c>
      <c r="C2" s="1">
        <v>-1.0</v>
      </c>
      <c r="D2" s="1">
        <v>-62.0</v>
      </c>
      <c r="E2" s="1">
        <v>-17.0</v>
      </c>
      <c r="F2" s="1">
        <v>-114.0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0.0</v>
      </c>
      <c r="E3" s="1">
        <v>0.0</v>
      </c>
      <c r="F3" s="1">
        <v>62.0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70.0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0.0</v>
      </c>
      <c r="D5" s="1">
        <v>56.0</v>
      </c>
      <c r="E5" s="1">
        <v>12.0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1.0</v>
      </c>
      <c r="F6" s="1">
        <v>101.0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0.0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23.0</v>
      </c>
      <c r="C8" s="1">
        <v>1.0</v>
      </c>
      <c r="D8" s="1">
        <v>4.0</v>
      </c>
      <c r="E8" s="1">
        <v>2.0</v>
      </c>
      <c r="F8" s="1">
        <v>-5.0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 t="s">
        <v>31</v>
      </c>
      <c r="C9" s="1">
        <v>-6.0</v>
      </c>
      <c r="D9" s="1">
        <v>-1.0</v>
      </c>
      <c r="E9" s="1">
        <v>-99.0</v>
      </c>
      <c r="F9" s="1">
        <v>-9.0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73.0</v>
      </c>
      <c r="F10" s="1">
        <v>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0.0</v>
      </c>
      <c r="F11" s="1">
        <v>65.0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73.0</v>
      </c>
      <c r="F12" s="1">
        <v>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0.0</v>
      </c>
      <c r="F13" s="1">
        <v>-2.0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-2.0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1.0</v>
      </c>
      <c r="E15" s="1">
        <v>0.0</v>
      </c>
      <c r="F15" s="1">
        <v>14.0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6.0</v>
      </c>
      <c r="D16" s="1">
        <v>9.0</v>
      </c>
      <c r="E16" s="1">
        <v>23.0</v>
      </c>
      <c r="F16" s="1">
        <v>-10.0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6.0</v>
      </c>
      <c r="D17" s="1">
        <v>1.0</v>
      </c>
      <c r="E17" s="1">
        <v>96.0</v>
      </c>
      <c r="F17" s="1">
        <v>10.0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6.0</v>
      </c>
      <c r="E18" s="1">
        <v>-2.0</v>
      </c>
      <c r="F18" s="1">
        <v>97.0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22.0</v>
      </c>
      <c r="E20" s="1">
        <v>5.0</v>
      </c>
      <c r="F20" s="1">
        <v>-44.0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22.0</v>
      </c>
      <c r="E21" s="1">
        <v>5.0</v>
      </c>
      <c r="F21" s="1">
        <v>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-4.0</v>
      </c>
      <c r="E22" s="1">
        <v>-3.0</v>
      </c>
      <c r="F22" s="1">
        <v>-5.0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73.0</v>
      </c>
      <c r="F23" s="1">
        <v>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0.0</v>
      </c>
      <c r="C3" s="1">
        <v>0.0</v>
      </c>
      <c r="D3" s="1">
        <v>6.0</v>
      </c>
      <c r="E3" s="1">
        <v>3.0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0.0</v>
      </c>
      <c r="C4" s="1">
        <v>0.0</v>
      </c>
      <c r="D4" s="1">
        <v>6.0</v>
      </c>
      <c r="E4" s="1">
        <v>3.0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0.0</v>
      </c>
      <c r="C6" s="1">
        <v>0.0</v>
      </c>
      <c r="D6" s="1">
        <v>0.0</v>
      </c>
      <c r="E6" s="1">
        <v>0.0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0.0</v>
      </c>
      <c r="C7" s="1">
        <v>38.0</v>
      </c>
      <c r="D7" s="1">
        <v>1.0</v>
      </c>
      <c r="E7" s="1">
        <v>1.0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0.0</v>
      </c>
      <c r="C8" s="1">
        <v>38.0</v>
      </c>
      <c r="D8" s="1">
        <v>7.0</v>
      </c>
      <c r="E8" s="1">
        <v>1.0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0.0</v>
      </c>
      <c r="C9" s="1">
        <v>0.0</v>
      </c>
      <c r="D9" s="1">
        <v>0.0</v>
      </c>
      <c r="E9" s="1">
        <v>0.0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0.0</v>
      </c>
      <c r="C10" s="1">
        <v>38.0</v>
      </c>
      <c r="D10" s="1">
        <v>7.0</v>
      </c>
      <c r="E10" s="1">
        <v>1.0</v>
      </c>
      <c r="F10" s="1">
        <v>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0.0</v>
      </c>
      <c r="C12" s="1">
        <v>5.0</v>
      </c>
      <c r="D12" s="1">
        <v>23.0</v>
      </c>
      <c r="E12" s="1">
        <v>64.0</v>
      </c>
      <c r="F12" s="1">
        <v>93.0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23.0</v>
      </c>
      <c r="C13" s="1">
        <v>2.0</v>
      </c>
      <c r="D13" s="1">
        <v>6.0</v>
      </c>
      <c r="E13" s="1">
        <v>10.0</v>
      </c>
      <c r="F13" s="1">
        <v>15.0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0.0</v>
      </c>
      <c r="C14" s="1">
        <v>0.0</v>
      </c>
      <c r="D14" s="1">
        <v>17.0</v>
      </c>
      <c r="E14" s="1">
        <v>1.0</v>
      </c>
      <c r="F14" s="1">
        <v>13.0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0.0</v>
      </c>
      <c r="C15" s="1">
        <v>0.0</v>
      </c>
      <c r="D15" s="1">
        <v>0.0</v>
      </c>
      <c r="E15" s="1">
        <v>0.0</v>
      </c>
      <c r="F15" s="1">
        <v>76.0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23.0</v>
      </c>
      <c r="C16" s="1">
        <v>2.0</v>
      </c>
      <c r="D16" s="1">
        <v>6.0</v>
      </c>
      <c r="E16" s="1">
        <v>12.0</v>
      </c>
      <c r="F16" s="1">
        <v>30.0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0.0</v>
      </c>
      <c r="C17" s="1">
        <v>0.0</v>
      </c>
      <c r="D17" s="1">
        <v>0.0</v>
      </c>
      <c r="E17" s="1">
        <v>0.0</v>
      </c>
      <c r="F17" s="1">
        <v>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0.0</v>
      </c>
      <c r="C18" s="1">
        <v>0.0</v>
      </c>
      <c r="D18" s="1">
        <v>0.0</v>
      </c>
      <c r="E18" s="1">
        <v>0.0</v>
      </c>
      <c r="F18" s="1">
        <v>62.0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23.0</v>
      </c>
      <c r="C19" s="1">
        <v>2.0</v>
      </c>
      <c r="D19" s="1">
        <v>6.0</v>
      </c>
      <c r="E19" s="1">
        <v>12.0</v>
      </c>
      <c r="F19" s="1">
        <v>96.0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0.0</v>
      </c>
      <c r="C20" s="1">
        <v>0.0</v>
      </c>
      <c r="D20" s="1">
        <v>57.0</v>
      </c>
      <c r="E20" s="1">
        <v>70.0</v>
      </c>
      <c r="F20" s="1">
        <v>105.0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-23.0</v>
      </c>
      <c r="C21" s="1">
        <v>-1.0</v>
      </c>
      <c r="D21" s="1">
        <v>-64.0</v>
      </c>
      <c r="E21" s="1">
        <v>-81.0</v>
      </c>
      <c r="F21" s="1">
        <v>-196.0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-23.0</v>
      </c>
      <c r="C22" s="1">
        <v>-1.0</v>
      </c>
      <c r="D22" s="1">
        <v>-6.0</v>
      </c>
      <c r="E22" s="1">
        <v>-10.0</v>
      </c>
      <c r="F22" s="1">
        <v>-90.0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-23.0</v>
      </c>
      <c r="C23" s="1">
        <v>-1.0</v>
      </c>
      <c r="D23" s="1">
        <v>-6.0</v>
      </c>
      <c r="E23" s="1">
        <v>-10.0</v>
      </c>
      <c r="F23" s="1">
        <v>-90.0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 t="s">
        <v>31</v>
      </c>
      <c r="C24" s="1">
        <v>38.0</v>
      </c>
      <c r="D24" s="1">
        <v>7.0</v>
      </c>
      <c r="E24" s="1">
        <v>1.0</v>
      </c>
      <c r="F24" s="1">
        <v>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17.0</v>
      </c>
      <c r="C26" s="1">
        <v>17.0</v>
      </c>
      <c r="D26" s="1">
        <v>17.0</v>
      </c>
      <c r="E26" s="1">
        <v>17.0</v>
      </c>
      <c r="F26" s="1">
        <v>34.0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17.0</v>
      </c>
      <c r="C27" s="1">
        <v>17.0</v>
      </c>
      <c r="D27" s="1">
        <v>17.0</v>
      </c>
      <c r="E27" s="1">
        <v>17.0</v>
      </c>
      <c r="F27" s="1">
        <v>34.0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 t="s">
        <v>72</v>
      </c>
      <c r="C28" s="1" t="s">
        <v>73</v>
      </c>
      <c r="D28" s="1" t="s">
        <v>74</v>
      </c>
      <c r="E28" s="1" t="s">
        <v>75</v>
      </c>
      <c r="F28" s="1" t="s">
        <v>76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-23.0</v>
      </c>
      <c r="C29" s="1">
        <v>-1.0</v>
      </c>
      <c r="D29" s="1">
        <v>-6.0</v>
      </c>
      <c r="E29" s="1">
        <v>-10.0</v>
      </c>
      <c r="F29" s="1">
        <v>-90.0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 t="s">
        <v>72</v>
      </c>
      <c r="C30" s="1" t="s">
        <v>73</v>
      </c>
      <c r="D30" s="1" t="s">
        <v>74</v>
      </c>
      <c r="E30" s="1" t="s">
        <v>75</v>
      </c>
      <c r="F30" s="1" t="s">
        <v>76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 t="s">
        <v>31</v>
      </c>
      <c r="C31" s="1" t="s">
        <v>31</v>
      </c>
      <c r="D31" s="1">
        <v>17.0</v>
      </c>
      <c r="E31" s="1">
        <v>1.0</v>
      </c>
      <c r="F31" s="1">
        <v>17.0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0.0</v>
      </c>
      <c r="C32" s="1">
        <v>0.0</v>
      </c>
      <c r="D32" s="1">
        <v>11.0</v>
      </c>
      <c r="E32" s="1">
        <v>1.0</v>
      </c>
      <c r="F32" s="1">
        <v>17.0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0.0</v>
      </c>
      <c r="C33" s="1">
        <v>3.0</v>
      </c>
      <c r="D33" s="1">
        <v>3.0</v>
      </c>
      <c r="E33" s="1">
        <v>3.0</v>
      </c>
      <c r="F33" s="1">
        <v>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0.0</v>
      </c>
      <c r="C34" s="1">
        <v>8.0</v>
      </c>
      <c r="D34" s="1">
        <v>9.0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83</v>
      </c>
      <c r="B2" s="1">
        <v>19.0</v>
      </c>
      <c r="C2" s="1">
        <v>1.0</v>
      </c>
      <c r="D2" s="1">
        <v>28.0</v>
      </c>
      <c r="E2" s="1">
        <v>7.0</v>
      </c>
      <c r="F2" s="1">
        <v>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84</v>
      </c>
      <c r="B3" s="1">
        <v>3.0</v>
      </c>
      <c r="C3" s="1">
        <v>4.0</v>
      </c>
      <c r="D3" s="1">
        <v>33.0</v>
      </c>
      <c r="E3" s="1">
        <v>8.0</v>
      </c>
      <c r="F3" s="1">
        <v>70.0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85</v>
      </c>
      <c r="B4" s="1">
        <v>23.0</v>
      </c>
      <c r="C4" s="1">
        <v>1.0</v>
      </c>
      <c r="D4" s="1">
        <v>62.0</v>
      </c>
      <c r="E4" s="1">
        <v>16.0</v>
      </c>
      <c r="F4" s="1">
        <v>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86</v>
      </c>
      <c r="B5" s="1">
        <v>-23.0</v>
      </c>
      <c r="C5" s="1">
        <v>-1.0</v>
      </c>
      <c r="D5" s="1">
        <v>-62.0</v>
      </c>
      <c r="E5" s="1">
        <v>-16.0</v>
      </c>
      <c r="F5" s="1">
        <v>-10.0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87</v>
      </c>
      <c r="B6" s="1">
        <v>0.0</v>
      </c>
      <c r="C6" s="1">
        <v>0.0</v>
      </c>
      <c r="D6" s="1">
        <v>0.0</v>
      </c>
      <c r="E6" s="1">
        <v>-17.0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88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89</v>
      </c>
      <c r="B8" s="1">
        <v>0.0</v>
      </c>
      <c r="C8" s="1">
        <v>0.0</v>
      </c>
      <c r="D8" s="1">
        <v>0.0</v>
      </c>
      <c r="E8" s="1">
        <v>-16.0</v>
      </c>
      <c r="F8" s="1">
        <v>-1.0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90</v>
      </c>
      <c r="B9" s="1">
        <v>0.0</v>
      </c>
      <c r="C9" s="1">
        <v>0.0</v>
      </c>
      <c r="D9" s="1">
        <v>0.0</v>
      </c>
      <c r="E9" s="1">
        <v>0.0</v>
      </c>
      <c r="F9" s="1">
        <v>-70.0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91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92</v>
      </c>
      <c r="B11" s="1">
        <v>0.0</v>
      </c>
      <c r="C11" s="1">
        <v>0.0</v>
      </c>
      <c r="D11" s="1">
        <v>0.0</v>
      </c>
      <c r="E11" s="1">
        <v>-1.0</v>
      </c>
      <c r="F11" s="1">
        <v>-86.0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93</v>
      </c>
      <c r="B12" s="1">
        <v>-23.0</v>
      </c>
      <c r="C12" s="1">
        <v>-1.0</v>
      </c>
      <c r="D12" s="1">
        <v>-62.0</v>
      </c>
      <c r="E12" s="1">
        <v>-17.0</v>
      </c>
      <c r="F12" s="1">
        <v>-99.0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94</v>
      </c>
      <c r="B13" s="1">
        <v>0.0</v>
      </c>
      <c r="C13" s="1">
        <v>0.0</v>
      </c>
      <c r="D13" s="1">
        <v>0.0</v>
      </c>
      <c r="E13" s="1">
        <v>0.0</v>
      </c>
      <c r="F13" s="1">
        <v>-15.0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95</v>
      </c>
      <c r="B14" s="1">
        <v>-23.0</v>
      </c>
      <c r="C14" s="1">
        <v>-1.0</v>
      </c>
      <c r="D14" s="1">
        <v>-62.0</v>
      </c>
      <c r="E14" s="1">
        <v>-17.0</v>
      </c>
      <c r="F14" s="1">
        <v>-114.0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96</v>
      </c>
      <c r="B15" s="1">
        <v>-23.0</v>
      </c>
      <c r="C15" s="1">
        <v>-1.0</v>
      </c>
      <c r="D15" s="1">
        <v>-62.0</v>
      </c>
      <c r="E15" s="1">
        <v>-17.0</v>
      </c>
      <c r="F15" s="1">
        <v>-114.0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97</v>
      </c>
      <c r="B16" s="1">
        <v>-23.0</v>
      </c>
      <c r="C16" s="1">
        <v>-1.0</v>
      </c>
      <c r="D16" s="1">
        <v>-62.0</v>
      </c>
      <c r="E16" s="1">
        <v>-17.0</v>
      </c>
      <c r="F16" s="1">
        <v>-114.0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98</v>
      </c>
      <c r="B17" s="1">
        <v>-23.0</v>
      </c>
      <c r="C17" s="1">
        <v>-1.0</v>
      </c>
      <c r="D17" s="1">
        <v>-62.0</v>
      </c>
      <c r="E17" s="1">
        <v>-17.0</v>
      </c>
      <c r="F17" s="1">
        <v>-114.0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99</v>
      </c>
      <c r="B18" s="1">
        <v>-23.0</v>
      </c>
      <c r="C18" s="1">
        <v>-1.0</v>
      </c>
      <c r="D18" s="1">
        <v>-62.0</v>
      </c>
      <c r="E18" s="1">
        <v>-17.0</v>
      </c>
      <c r="F18" s="1">
        <v>-114.0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100</v>
      </c>
      <c r="B19" s="1">
        <v>-23.0</v>
      </c>
      <c r="C19" s="1">
        <v>-1.0</v>
      </c>
      <c r="D19" s="1">
        <v>-62.0</v>
      </c>
      <c r="E19" s="1">
        <v>-17.0</v>
      </c>
      <c r="F19" s="1">
        <v>-114.0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102</v>
      </c>
      <c r="B21" s="1" t="s">
        <v>72</v>
      </c>
      <c r="C21" s="1" t="s">
        <v>103</v>
      </c>
      <c r="D21" s="1" t="s">
        <v>104</v>
      </c>
      <c r="E21" s="1" t="s">
        <v>105</v>
      </c>
      <c r="F21" s="1" t="s">
        <v>106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107</v>
      </c>
      <c r="B22" s="1" t="s">
        <v>72</v>
      </c>
      <c r="C22" s="1" t="s">
        <v>103</v>
      </c>
      <c r="D22" s="1" t="s">
        <v>104</v>
      </c>
      <c r="E22" s="1" t="s">
        <v>105</v>
      </c>
      <c r="F22" s="1" t="s">
        <v>106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108</v>
      </c>
      <c r="B23" s="1">
        <v>17.0</v>
      </c>
      <c r="C23" s="1">
        <v>17.0</v>
      </c>
      <c r="D23" s="1">
        <v>17.0</v>
      </c>
      <c r="E23" s="1">
        <v>17.0</v>
      </c>
      <c r="F23" s="1">
        <v>26.0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109</v>
      </c>
      <c r="B24" s="1" t="s">
        <v>72</v>
      </c>
      <c r="C24" s="1" t="s">
        <v>103</v>
      </c>
      <c r="D24" s="1" t="s">
        <v>104</v>
      </c>
      <c r="E24" s="1" t="s">
        <v>105</v>
      </c>
      <c r="F24" s="1" t="s">
        <v>106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110</v>
      </c>
      <c r="B25" s="1" t="s">
        <v>72</v>
      </c>
      <c r="C25" s="1" t="s">
        <v>103</v>
      </c>
      <c r="D25" s="1" t="s">
        <v>104</v>
      </c>
      <c r="E25" s="1" t="s">
        <v>105</v>
      </c>
      <c r="F25" s="1" t="s">
        <v>106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111</v>
      </c>
      <c r="B26" s="1">
        <v>17.0</v>
      </c>
      <c r="C26" s="1">
        <v>17.0</v>
      </c>
      <c r="D26" s="1">
        <v>17.0</v>
      </c>
      <c r="E26" s="1">
        <v>17.0</v>
      </c>
      <c r="F26" s="1">
        <v>26.0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112</v>
      </c>
      <c r="B27" s="1" t="s">
        <v>72</v>
      </c>
      <c r="C27" s="1" t="s">
        <v>113</v>
      </c>
      <c r="D27" s="1" t="s">
        <v>114</v>
      </c>
      <c r="E27" s="1" t="s">
        <v>75</v>
      </c>
      <c r="F27" s="1" t="s">
        <v>115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116</v>
      </c>
      <c r="B28" s="1" t="s">
        <v>72</v>
      </c>
      <c r="C28" s="1" t="s">
        <v>113</v>
      </c>
      <c r="D28" s="1" t="s">
        <v>114</v>
      </c>
      <c r="E28" s="1" t="s">
        <v>75</v>
      </c>
      <c r="F28" s="1" t="s">
        <v>115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117</v>
      </c>
      <c r="B30" s="1">
        <v>-23.0</v>
      </c>
      <c r="C30" s="1">
        <v>-1.0</v>
      </c>
      <c r="D30" s="1">
        <v>-62.0</v>
      </c>
      <c r="E30" s="1">
        <v>-16.0</v>
      </c>
      <c r="F30" s="1">
        <v>-10.0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118</v>
      </c>
      <c r="B31" s="1">
        <v>-23.0</v>
      </c>
      <c r="C31" s="1">
        <v>-1.0</v>
      </c>
      <c r="D31" s="1">
        <v>-62.0</v>
      </c>
      <c r="E31" s="1">
        <v>-16.0</v>
      </c>
      <c r="F31" s="1">
        <v>-10.0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119</v>
      </c>
      <c r="B32" s="1">
        <v>-14.0</v>
      </c>
      <c r="C32" s="1">
        <v>-1.0</v>
      </c>
      <c r="D32" s="1">
        <v>-38.0</v>
      </c>
      <c r="E32" s="1">
        <v>-10.0</v>
      </c>
      <c r="F32" s="1">
        <v>-62.0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121</v>
      </c>
      <c r="B34" s="1">
        <v>19.0</v>
      </c>
      <c r="C34" s="1">
        <v>1.0</v>
      </c>
      <c r="D34" s="1">
        <v>28.0</v>
      </c>
      <c r="E34" s="1">
        <v>7.0</v>
      </c>
      <c r="F34" s="1">
        <v>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122</v>
      </c>
      <c r="B35" s="1">
        <v>3.0</v>
      </c>
      <c r="C35" s="1">
        <v>4.0</v>
      </c>
      <c r="D35" s="1">
        <v>33.0</v>
      </c>
      <c r="E35" s="1">
        <v>8.0</v>
      </c>
      <c r="F35" s="1">
        <v>70.0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123</v>
      </c>
      <c r="B36" s="1">
        <v>0.0</v>
      </c>
      <c r="C36" s="1">
        <v>0.0</v>
      </c>
      <c r="D36" s="1">
        <v>33.0</v>
      </c>
      <c r="E36" s="1">
        <v>8.0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124</v>
      </c>
      <c r="B37" s="1">
        <v>0.0</v>
      </c>
      <c r="C37" s="1">
        <v>0.0</v>
      </c>
      <c r="D37" s="1">
        <v>22.0</v>
      </c>
      <c r="E37" s="1">
        <v>4.0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125</v>
      </c>
      <c r="B38" s="1">
        <v>0.0</v>
      </c>
      <c r="C38" s="1">
        <v>0.0</v>
      </c>
      <c r="D38" s="1">
        <v>56.0</v>
      </c>
      <c r="E38" s="1">
        <v>12.0</v>
      </c>
      <c r="F38" s="1">
        <v>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0.0</v>
      </c>
      <c r="C3" s="1">
        <v>0.0</v>
      </c>
      <c r="D3" s="1">
        <v>-1.0</v>
      </c>
      <c r="E3" s="1">
        <v>0.0</v>
      </c>
      <c r="F3" s="1" t="s">
        <v>128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0.0</v>
      </c>
      <c r="C4" s="1" t="s">
        <v>130</v>
      </c>
      <c r="D4" s="1" t="s">
        <v>131</v>
      </c>
      <c r="E4" s="1" t="s">
        <v>132</v>
      </c>
      <c r="F4" s="1" t="s">
        <v>133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0.0</v>
      </c>
      <c r="C5" s="1" t="s">
        <v>135</v>
      </c>
      <c r="D5" s="1">
        <v>0.0</v>
      </c>
      <c r="E5" s="1" t="s">
        <v>136</v>
      </c>
      <c r="F5" s="1" t="s">
        <v>137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0.0</v>
      </c>
      <c r="C6" s="1" t="s">
        <v>135</v>
      </c>
      <c r="D6" s="1">
        <v>0.0</v>
      </c>
      <c r="E6" s="1" t="s">
        <v>136</v>
      </c>
      <c r="F6" s="1" t="s">
        <v>137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0.0</v>
      </c>
      <c r="C8" s="1" t="s">
        <v>141</v>
      </c>
      <c r="D8" s="1" t="s">
        <v>142</v>
      </c>
      <c r="E8" s="1" t="s">
        <v>143</v>
      </c>
      <c r="F8" s="1" t="s">
        <v>144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0.0</v>
      </c>
      <c r="C9" s="1">
        <v>0.0</v>
      </c>
      <c r="D9" s="1" t="s">
        <v>142</v>
      </c>
      <c r="E9" s="1" t="s">
        <v>31</v>
      </c>
      <c r="F9" s="1" t="s">
        <v>31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 t="s">
        <v>31</v>
      </c>
      <c r="C10" s="1" t="s">
        <v>147</v>
      </c>
      <c r="D10" s="1" t="s">
        <v>148</v>
      </c>
      <c r="E10" s="1" t="s">
        <v>149</v>
      </c>
      <c r="F10" s="1" t="s">
        <v>150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0.0</v>
      </c>
      <c r="C12" s="1">
        <v>0.0</v>
      </c>
      <c r="D12" s="1" t="s">
        <v>153</v>
      </c>
      <c r="E12" s="1" t="s">
        <v>154</v>
      </c>
      <c r="F12" s="1" t="s">
        <v>155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156</v>
      </c>
      <c r="B13" s="1">
        <v>0.0</v>
      </c>
      <c r="C13" s="1">
        <v>0.0</v>
      </c>
      <c r="D13" s="1" t="s">
        <v>157</v>
      </c>
      <c r="E13" s="1" t="s">
        <v>158</v>
      </c>
      <c r="F13" s="1" t="s">
        <v>159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160</v>
      </c>
      <c r="B14" s="1">
        <v>0.0</v>
      </c>
      <c r="C14" s="1">
        <v>0.0</v>
      </c>
      <c r="D14" s="1">
        <v>0.0</v>
      </c>
      <c r="E14" s="1">
        <v>0.0</v>
      </c>
      <c r="F14" s="1" t="s">
        <v>161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0.0</v>
      </c>
      <c r="C15" s="1">
        <v>0.0</v>
      </c>
      <c r="D15" s="1">
        <v>0.0</v>
      </c>
      <c r="E15" s="1">
        <v>0.0</v>
      </c>
      <c r="F15" s="1" t="s">
        <v>163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164</v>
      </c>
      <c r="B16" s="1">
        <v>0.0</v>
      </c>
      <c r="C16" s="1" t="s">
        <v>165</v>
      </c>
      <c r="D16" s="1">
        <v>0.0</v>
      </c>
      <c r="E16" s="1" t="s">
        <v>166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167</v>
      </c>
      <c r="B17" s="1">
        <v>0.0</v>
      </c>
      <c r="C17" s="1">
        <v>0.0</v>
      </c>
      <c r="D17" s="1">
        <v>0.0</v>
      </c>
      <c r="E17" s="1" t="s">
        <v>168</v>
      </c>
      <c r="F17" s="1" t="s">
        <v>169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171</v>
      </c>
      <c r="B19" s="1">
        <v>0.0</v>
      </c>
      <c r="C19" s="1" t="s">
        <v>172</v>
      </c>
      <c r="D19" s="1">
        <v>0.0</v>
      </c>
      <c r="E19" s="1" t="s">
        <v>173</v>
      </c>
      <c r="F19" s="1" t="s">
        <v>174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175</v>
      </c>
      <c r="B20" s="1">
        <v>0.0</v>
      </c>
      <c r="C20" s="1" t="s">
        <v>172</v>
      </c>
      <c r="D20" s="1">
        <v>0.0</v>
      </c>
      <c r="E20" s="1" t="s">
        <v>173</v>
      </c>
      <c r="F20" s="1" t="s">
        <v>174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176</v>
      </c>
      <c r="B21" s="1">
        <v>0.0</v>
      </c>
      <c r="C21" s="1" t="s">
        <v>177</v>
      </c>
      <c r="D21" s="1">
        <v>0.0</v>
      </c>
      <c r="E21" s="1" t="s">
        <v>178</v>
      </c>
      <c r="F21" s="1" t="s">
        <v>179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180</v>
      </c>
      <c r="B22" s="1">
        <v>0.0</v>
      </c>
      <c r="C22" s="1" t="s">
        <v>177</v>
      </c>
      <c r="D22" s="1">
        <v>0.0</v>
      </c>
      <c r="E22" s="1" t="s">
        <v>178</v>
      </c>
      <c r="F22" s="1" t="s">
        <v>179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181</v>
      </c>
      <c r="B23" s="1">
        <v>0.0</v>
      </c>
      <c r="C23" s="1" t="s">
        <v>177</v>
      </c>
      <c r="D23" s="1">
        <v>0.0</v>
      </c>
      <c r="E23" s="1" t="s">
        <v>178</v>
      </c>
      <c r="F23" s="1" t="s">
        <v>182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183</v>
      </c>
      <c r="B24" s="1">
        <v>0.0</v>
      </c>
      <c r="C24" s="1" t="s">
        <v>184</v>
      </c>
      <c r="D24" s="1">
        <v>0.0</v>
      </c>
      <c r="E24" s="1" t="s">
        <v>185</v>
      </c>
      <c r="F24" s="1" t="s">
        <v>186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187</v>
      </c>
      <c r="B25" s="1">
        <v>0.0</v>
      </c>
      <c r="C25" s="1">
        <v>0.0</v>
      </c>
      <c r="D25" s="1" t="s">
        <v>188</v>
      </c>
      <c r="E25" s="1">
        <v>0.0</v>
      </c>
      <c r="F25" s="1" t="s">
        <v>189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190</v>
      </c>
      <c r="B26" s="1">
        <v>0.0</v>
      </c>
      <c r="C26" s="1" t="s">
        <v>191</v>
      </c>
      <c r="D26" s="1" t="s">
        <v>192</v>
      </c>
      <c r="E26" s="1" t="s">
        <v>193</v>
      </c>
      <c r="F26" s="1" t="s">
        <v>194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195</v>
      </c>
      <c r="B27" s="1">
        <v>0.0</v>
      </c>
      <c r="C27" s="1" t="s">
        <v>191</v>
      </c>
      <c r="D27" s="1" t="s">
        <v>192</v>
      </c>
      <c r="E27" s="1" t="s">
        <v>193</v>
      </c>
      <c r="F27" s="1" t="s">
        <v>194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196</v>
      </c>
      <c r="B28" s="1">
        <v>0.0</v>
      </c>
      <c r="C28" s="1">
        <v>0.0</v>
      </c>
      <c r="D28" s="1">
        <v>0.0</v>
      </c>
      <c r="E28" s="1" t="s">
        <v>197</v>
      </c>
      <c r="F28" s="1" t="s">
        <v>198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199</v>
      </c>
      <c r="B29" s="1">
        <v>0.0</v>
      </c>
      <c r="C29" s="1">
        <v>0.0</v>
      </c>
      <c r="D29" s="1">
        <v>0.0</v>
      </c>
      <c r="E29" s="1" t="s">
        <v>200</v>
      </c>
      <c r="F29" s="1" t="s">
        <v>201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202</v>
      </c>
      <c r="B30" s="1">
        <v>0.0</v>
      </c>
      <c r="C30" s="1">
        <v>0.0</v>
      </c>
      <c r="D30" s="1">
        <v>0.0</v>
      </c>
      <c r="E30" s="1" t="s">
        <v>203</v>
      </c>
      <c r="F30" s="1" t="s">
        <v>204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206</v>
      </c>
      <c r="B32" s="1">
        <v>0.0</v>
      </c>
      <c r="C32" s="1">
        <v>0.0</v>
      </c>
      <c r="D32" s="1">
        <v>0.0</v>
      </c>
      <c r="E32" s="1" t="s">
        <v>207</v>
      </c>
      <c r="F32" s="1" t="s">
        <v>208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209</v>
      </c>
      <c r="B33" s="1">
        <v>0.0</v>
      </c>
      <c r="C33" s="1">
        <v>0.0</v>
      </c>
      <c r="D33" s="1">
        <v>0.0</v>
      </c>
      <c r="E33" s="1" t="s">
        <v>207</v>
      </c>
      <c r="F33" s="1" t="s">
        <v>208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210</v>
      </c>
      <c r="B34" s="1">
        <v>0.0</v>
      </c>
      <c r="C34" s="1">
        <v>0.0</v>
      </c>
      <c r="D34" s="1">
        <v>0.0</v>
      </c>
      <c r="E34" s="1" t="s">
        <v>211</v>
      </c>
      <c r="F34" s="1" t="s">
        <v>212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213</v>
      </c>
      <c r="B35" s="1">
        <v>0.0</v>
      </c>
      <c r="C35" s="1">
        <v>0.0</v>
      </c>
      <c r="D35" s="1">
        <v>0.0</v>
      </c>
      <c r="E35" s="1" t="s">
        <v>211</v>
      </c>
      <c r="F35" s="1" t="s">
        <v>212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214</v>
      </c>
      <c r="B36" s="1">
        <v>0.0</v>
      </c>
      <c r="C36" s="1">
        <v>0.0</v>
      </c>
      <c r="D36" s="1">
        <v>0.0</v>
      </c>
      <c r="E36" s="1" t="s">
        <v>211</v>
      </c>
      <c r="F36" s="1" t="s">
        <v>215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216</v>
      </c>
      <c r="B37" s="1">
        <v>0.0</v>
      </c>
      <c r="C37" s="1">
        <v>0.0</v>
      </c>
      <c r="D37" s="1">
        <v>0.0</v>
      </c>
      <c r="E37" s="1" t="s">
        <v>217</v>
      </c>
      <c r="F37" s="1" t="s">
        <v>218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219</v>
      </c>
      <c r="B38" s="1">
        <v>0.0</v>
      </c>
      <c r="C38" s="1">
        <v>0.0</v>
      </c>
      <c r="D38" s="1">
        <v>0.0</v>
      </c>
      <c r="E38" s="1" t="s">
        <v>220</v>
      </c>
      <c r="F38" s="1" t="s">
        <v>221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222</v>
      </c>
      <c r="B39" s="1">
        <v>0.0</v>
      </c>
      <c r="C39" s="1">
        <v>0.0</v>
      </c>
      <c r="D39" s="1" t="s">
        <v>223</v>
      </c>
      <c r="E39" s="1" t="s">
        <v>224</v>
      </c>
      <c r="F39" s="1" t="s">
        <v>225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226</v>
      </c>
      <c r="B40" s="1">
        <v>0.0</v>
      </c>
      <c r="C40" s="1">
        <v>0.0</v>
      </c>
      <c r="D40" s="1" t="s">
        <v>223</v>
      </c>
      <c r="E40" s="1" t="s">
        <v>224</v>
      </c>
      <c r="F40" s="1" t="s">
        <v>225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227</v>
      </c>
      <c r="B41" s="1">
        <v>0.0</v>
      </c>
      <c r="C41" s="1">
        <v>0.0</v>
      </c>
      <c r="D41" s="1">
        <v>0.0</v>
      </c>
      <c r="E41" s="1" t="s">
        <v>228</v>
      </c>
      <c r="F41" s="1" t="s">
        <v>229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230</v>
      </c>
      <c r="B42" s="1">
        <v>0.0</v>
      </c>
      <c r="C42" s="1">
        <v>0.0</v>
      </c>
      <c r="D42" s="1">
        <v>0.0</v>
      </c>
      <c r="E42" s="1">
        <v>0.0</v>
      </c>
      <c r="F42" s="1" t="s">
        <v>231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232</v>
      </c>
      <c r="B43" s="1">
        <v>0.0</v>
      </c>
      <c r="C43" s="1">
        <v>0.0</v>
      </c>
      <c r="D43" s="1">
        <v>0.0</v>
      </c>
      <c r="E43" s="1">
        <v>0.0</v>
      </c>
      <c r="F43" s="1" t="s">
        <v>233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234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235</v>
      </c>
      <c r="B45" s="1">
        <v>0.0</v>
      </c>
      <c r="C45" s="1">
        <v>0.0</v>
      </c>
      <c r="D45" s="1">
        <v>0.0</v>
      </c>
      <c r="E45" s="1" t="s">
        <v>236</v>
      </c>
      <c r="F45" s="1" t="s">
        <v>237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238</v>
      </c>
      <c r="B46" s="1">
        <v>0.0</v>
      </c>
      <c r="C46" s="1">
        <v>0.0</v>
      </c>
      <c r="D46" s="1">
        <v>0.0</v>
      </c>
      <c r="E46" s="1" t="s">
        <v>236</v>
      </c>
      <c r="F46" s="1" t="s">
        <v>237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239</v>
      </c>
      <c r="B47" s="1">
        <v>0.0</v>
      </c>
      <c r="C47" s="1">
        <v>0.0</v>
      </c>
      <c r="D47" s="1">
        <v>0.0</v>
      </c>
      <c r="E47" s="1" t="s">
        <v>240</v>
      </c>
      <c r="F47" s="1" t="s">
        <v>241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242</v>
      </c>
      <c r="B48" s="1">
        <v>0.0</v>
      </c>
      <c r="C48" s="1">
        <v>0.0</v>
      </c>
      <c r="D48" s="1">
        <v>0.0</v>
      </c>
      <c r="E48" s="1" t="s">
        <v>240</v>
      </c>
      <c r="F48" s="1" t="s">
        <v>241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243</v>
      </c>
      <c r="B49" s="1">
        <v>0.0</v>
      </c>
      <c r="C49" s="1">
        <v>0.0</v>
      </c>
      <c r="D49" s="1">
        <v>0.0</v>
      </c>
      <c r="E49" s="1" t="s">
        <v>240</v>
      </c>
      <c r="F49" s="1" t="s">
        <v>244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>
        <v>0.0</v>
      </c>
      <c r="C50" s="1">
        <v>0.0</v>
      </c>
      <c r="D50" s="1">
        <v>0.0</v>
      </c>
      <c r="E50" s="1" t="s">
        <v>246</v>
      </c>
      <c r="F50" s="1" t="s">
        <v>247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248</v>
      </c>
      <c r="B51" s="1">
        <v>0.0</v>
      </c>
      <c r="C51" s="1">
        <v>0.0</v>
      </c>
      <c r="D51" s="1">
        <v>0.0</v>
      </c>
      <c r="E51" s="1">
        <v>0.0</v>
      </c>
      <c r="F51" s="1" t="s">
        <v>249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250</v>
      </c>
      <c r="B52" s="1">
        <v>0.0</v>
      </c>
      <c r="C52" s="1">
        <v>0.0</v>
      </c>
      <c r="D52" s="1">
        <v>0.0</v>
      </c>
      <c r="E52" s="1" t="s">
        <v>251</v>
      </c>
      <c r="F52" s="1" t="s">
        <v>252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253</v>
      </c>
      <c r="B53" s="1">
        <v>0.0</v>
      </c>
      <c r="C53" s="1">
        <v>0.0</v>
      </c>
      <c r="D53" s="1">
        <v>0.0</v>
      </c>
      <c r="E53" s="1" t="s">
        <v>251</v>
      </c>
      <c r="F53" s="1" t="s">
        <v>252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254</v>
      </c>
      <c r="B54" s="1">
        <v>0.0</v>
      </c>
      <c r="C54" s="1">
        <v>0.0</v>
      </c>
      <c r="D54" s="1">
        <v>0.0</v>
      </c>
      <c r="E54" s="1">
        <v>0.0</v>
      </c>
      <c r="F54" s="1" t="s">
        <v>255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 t="s">
        <v>256</v>
      </c>
      <c r="C1" s="1" t="s">
        <v>257</v>
      </c>
      <c r="D1" s="1" t="s">
        <v>258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259</v>
      </c>
      <c r="B2" s="1" t="s">
        <v>260</v>
      </c>
      <c r="C2" s="1" t="s">
        <v>261</v>
      </c>
      <c r="D2" s="1" t="s">
        <v>262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263</v>
      </c>
      <c r="B3" s="1" t="s">
        <v>264</v>
      </c>
      <c r="C3" s="1" t="s">
        <v>265</v>
      </c>
      <c r="D3" s="1" t="s">
        <v>266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267</v>
      </c>
      <c r="B4" s="1" t="s">
        <v>268</v>
      </c>
      <c r="C4" s="1" t="s">
        <v>269</v>
      </c>
      <c r="D4" s="1" t="s">
        <v>270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263</v>
      </c>
      <c r="B5" s="1" t="s">
        <v>264</v>
      </c>
      <c r="C5" s="1" t="s">
        <v>271</v>
      </c>
      <c r="D5" s="1" t="s">
        <v>272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273</v>
      </c>
      <c r="B6" s="1" t="s">
        <v>274</v>
      </c>
      <c r="C6" s="1" t="s">
        <v>275</v>
      </c>
      <c r="D6" s="1" t="s">
        <v>276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277</v>
      </c>
      <c r="B7" s="1" t="s">
        <v>278</v>
      </c>
      <c r="C7" s="1" t="s">
        <v>279</v>
      </c>
      <c r="D7" s="1" t="s">
        <v>280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281</v>
      </c>
      <c r="B8" s="1" t="s">
        <v>282</v>
      </c>
      <c r="C8" s="1" t="s">
        <v>283</v>
      </c>
      <c r="D8" s="1" t="s">
        <v>282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284</v>
      </c>
      <c r="B9" s="1" t="s">
        <v>264</v>
      </c>
      <c r="C9" s="1" t="s">
        <v>264</v>
      </c>
      <c r="D9" s="1" t="s">
        <v>264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285</v>
      </c>
      <c r="B10" s="1" t="s">
        <v>264</v>
      </c>
      <c r="C10" s="1" t="s">
        <v>264</v>
      </c>
      <c r="D10" s="1" t="s">
        <v>264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286</v>
      </c>
      <c r="B11" s="1" t="s">
        <v>264</v>
      </c>
      <c r="C11" s="1" t="s">
        <v>264</v>
      </c>
      <c r="D11" s="1" t="s">
        <v>264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287</v>
      </c>
      <c r="B12" s="1" t="s">
        <v>282</v>
      </c>
      <c r="C12" s="1" t="s">
        <v>282</v>
      </c>
      <c r="D12" s="1" t="s">
        <v>282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288</v>
      </c>
      <c r="B13" s="1" t="s">
        <v>289</v>
      </c>
      <c r="C13" s="1" t="s">
        <v>290</v>
      </c>
      <c r="D13" s="1" t="s">
        <v>291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292</v>
      </c>
      <c r="B14" s="1" t="s">
        <v>293</v>
      </c>
      <c r="C14" s="1" t="s">
        <v>293</v>
      </c>
      <c r="D14" s="1" t="s">
        <v>294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295</v>
      </c>
      <c r="B15" s="1" t="s">
        <v>264</v>
      </c>
      <c r="C15" s="1" t="s">
        <v>264</v>
      </c>
      <c r="D15" s="1" t="s">
        <v>264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296</v>
      </c>
      <c r="B16" s="1" t="s">
        <v>264</v>
      </c>
      <c r="C16" s="1" t="s">
        <v>264</v>
      </c>
      <c r="D16" s="1" t="s">
        <v>264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297</v>
      </c>
      <c r="B17" s="1" t="s">
        <v>298</v>
      </c>
      <c r="C17" s="1" t="s">
        <v>299</v>
      </c>
      <c r="D17" s="1" t="s">
        <v>300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301</v>
      </c>
      <c r="B18" s="1" t="s">
        <v>264</v>
      </c>
      <c r="C18" s="1" t="s">
        <v>264</v>
      </c>
      <c r="D18" s="1" t="s">
        <v>264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302</v>
      </c>
      <c r="B19" s="1" t="s">
        <v>264</v>
      </c>
      <c r="C19" s="1" t="s">
        <v>264</v>
      </c>
      <c r="D19" s="1" t="s">
        <v>264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303</v>
      </c>
      <c r="B20" s="1" t="s">
        <v>264</v>
      </c>
      <c r="C20" s="1" t="s">
        <v>264</v>
      </c>
      <c r="D20" s="1" t="s">
        <v>264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304</v>
      </c>
      <c r="B21" s="1" t="s">
        <v>305</v>
      </c>
      <c r="C21" s="1" t="s">
        <v>306</v>
      </c>
      <c r="D21" s="1" t="s">
        <v>307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308</v>
      </c>
      <c r="B22" s="1" t="s">
        <v>305</v>
      </c>
      <c r="C22" s="1" t="s">
        <v>309</v>
      </c>
      <c r="D22" s="1" t="s">
        <v>310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 t="s">
        <v>311</v>
      </c>
      <c r="C23" s="1" t="s">
        <v>312</v>
      </c>
      <c r="D23" s="1" t="s">
        <v>313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314</v>
      </c>
      <c r="B24" s="1" t="s">
        <v>315</v>
      </c>
      <c r="C24" s="1" t="s">
        <v>316</v>
      </c>
      <c r="D24" s="1" t="s">
        <v>317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318</v>
      </c>
      <c r="B25" s="1" t="s">
        <v>319</v>
      </c>
      <c r="C25" s="1" t="s">
        <v>319</v>
      </c>
      <c r="D25" s="1" t="s">
        <v>320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321</v>
      </c>
      <c r="B26" s="1" t="s">
        <v>322</v>
      </c>
      <c r="C26" s="1" t="s">
        <v>323</v>
      </c>
      <c r="D26" s="1" t="s">
        <v>324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325</v>
      </c>
      <c r="B2" s="1" t="s">
        <v>326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327</v>
      </c>
      <c r="B3" s="1" t="s">
        <v>328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329</v>
      </c>
      <c r="B4" s="1" t="s">
        <v>330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331</v>
      </c>
      <c r="B5" s="1" t="s">
        <v>332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333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334</v>
      </c>
      <c r="B7" s="1" t="s">
        <v>335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336</v>
      </c>
      <c r="B8" s="4" t="s">
        <v>337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338</v>
      </c>
      <c r="B9" s="1" t="s">
        <v>339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340</v>
      </c>
      <c r="B10" s="1" t="s">
        <v>341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342</v>
      </c>
      <c r="B11" s="1" t="s">
        <v>339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343</v>
      </c>
      <c r="B12" s="1" t="s">
        <v>344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345</v>
      </c>
      <c r="B13" s="1" t="s">
        <v>346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347</v>
      </c>
      <c r="B14" s="1" t="s">
        <v>344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348</v>
      </c>
      <c r="B15" s="1" t="s">
        <v>349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350</v>
      </c>
      <c r="B16" s="1" t="s">
        <v>351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352</v>
      </c>
      <c r="B17" s="1">
        <v>1.6724448E9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353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354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355</v>
      </c>
      <c r="B20" s="1">
        <v>0.634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356</v>
      </c>
      <c r="B21" s="1">
        <v>0.6228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357</v>
      </c>
      <c r="B22" s="1">
        <v>0.607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358</v>
      </c>
      <c r="B23" s="1">
        <v>0.7009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359</v>
      </c>
      <c r="B24" s="1">
        <v>0.634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360</v>
      </c>
      <c r="B25" s="1">
        <v>0.6228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361</v>
      </c>
      <c r="B26" s="1">
        <v>0.607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362</v>
      </c>
      <c r="B27" s="1">
        <v>0.7009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363</v>
      </c>
      <c r="B28" s="1">
        <v>1.529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364</v>
      </c>
      <c r="B29" s="1">
        <v>-0.7682023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365</v>
      </c>
      <c r="B30" s="1">
        <v>138279.0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366</v>
      </c>
      <c r="B31" s="1">
        <v>138279.0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367</v>
      </c>
      <c r="B32" s="1">
        <v>237716.0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368</v>
      </c>
      <c r="B33" s="1">
        <v>198990.0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369</v>
      </c>
      <c r="B34" s="1">
        <v>198990.0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370</v>
      </c>
      <c r="B35" s="1">
        <v>0.6334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371</v>
      </c>
      <c r="B36" s="1">
        <v>0.7316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372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373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374</v>
      </c>
      <c r="B39" s="1">
        <v>2.3839662E7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375</v>
      </c>
      <c r="B40" s="1">
        <v>0.46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376</v>
      </c>
      <c r="B41" s="1">
        <v>7.79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377</v>
      </c>
      <c r="B42" s="1">
        <v>0.70814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378</v>
      </c>
      <c r="B43" s="1">
        <v>1.21158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379</v>
      </c>
      <c r="B44" s="1" t="s">
        <v>380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381</v>
      </c>
      <c r="B45" s="1">
        <v>4.1385332E7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382</v>
      </c>
      <c r="B46" s="1">
        <v>7517457.0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383</v>
      </c>
      <c r="B47" s="1">
        <v>3.48686E7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384</v>
      </c>
      <c r="B48" s="1">
        <v>165459.0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385</v>
      </c>
      <c r="B49" s="1">
        <v>183682.0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386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387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388</v>
      </c>
      <c r="B52" s="1">
        <v>0.0047999998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389</v>
      </c>
      <c r="B53" s="1">
        <v>0.71989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390</v>
      </c>
      <c r="B54" s="1">
        <v>0.10543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391</v>
      </c>
      <c r="B55" s="1">
        <v>2.64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392</v>
      </c>
      <c r="B56" s="1">
        <v>0.0162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393</v>
      </c>
      <c r="B57" s="1">
        <v>3.48686E7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394</v>
      </c>
      <c r="B58" s="1">
        <v>-2.207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395</v>
      </c>
      <c r="B59" s="1">
        <v>1.6724448E9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396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397</v>
      </c>
      <c r="B61" s="1">
        <v>1.696032E9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398</v>
      </c>
      <c r="B62" s="1">
        <v>-9.8593E7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399</v>
      </c>
      <c r="B63" s="1">
        <v>-1.35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400</v>
      </c>
      <c r="B64" s="1">
        <v>-0.89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401</v>
      </c>
      <c r="B65" s="1">
        <v>0.09722221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402</v>
      </c>
      <c r="B66" s="1">
        <v>0.22263205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403</v>
      </c>
      <c r="B67" s="1" t="s">
        <v>404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405</v>
      </c>
      <c r="B68" s="1" t="s">
        <v>406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407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408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409</v>
      </c>
      <c r="B71" s="1" t="s">
        <v>410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411</v>
      </c>
      <c r="B72" s="1" t="s">
        <v>410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412</v>
      </c>
      <c r="B73" s="1">
        <v>1.6363818E9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413</v>
      </c>
      <c r="B74" s="1" t="s">
        <v>414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415</v>
      </c>
      <c r="B75" s="1" t="s">
        <v>416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417</v>
      </c>
      <c r="B76" s="1" t="s">
        <v>418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419</v>
      </c>
      <c r="B77" s="1" t="s">
        <v>420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421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422</v>
      </c>
      <c r="B79" s="1">
        <v>0.6837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423</v>
      </c>
      <c r="B80" s="1" t="s">
        <v>424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425</v>
      </c>
      <c r="B81" s="1">
        <v>31000.0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426</v>
      </c>
      <c r="B82" s="1">
        <v>0.001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427</v>
      </c>
      <c r="B83" s="1">
        <v>1.7162E7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428</v>
      </c>
      <c r="B84" s="1">
        <v>0.001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429</v>
      </c>
      <c r="B85" s="1">
        <v>0.033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430</v>
      </c>
      <c r="B86" s="1">
        <v>-6.8198605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431</v>
      </c>
      <c r="B87" s="1">
        <v>1556091.0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432</v>
      </c>
      <c r="B88" s="1">
        <v>-8596000.0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433</v>
      </c>
      <c r="B89" s="1" t="s">
        <v>380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434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0.0</v>
      </c>
      <c r="D3" s="1">
        <v>22.0</v>
      </c>
      <c r="E3" s="1">
        <v>5.0</v>
      </c>
      <c r="F3" s="1">
        <v>3.0</v>
      </c>
      <c r="G3" s="1">
        <f>IF(F3*FORECAST(G2,B3:F3,B2:F2)&gt;0,FORECAST(G2,B3:F3,B2:F2),F3)*$X$1</f>
        <v>9.3</v>
      </c>
      <c r="H3" s="1">
        <f>IF(G3*FORECAST(H2,B3:G3,B2:G2)&gt;0,FORECAST(H2,B3:G3,B2:G2),G3)*$X$1</f>
        <v>10.4</v>
      </c>
      <c r="I3" s="1">
        <f>IF(H3*FORECAST(I2,B3:H3,B2:H2)&gt;0,FORECAST(I2,B3:H3,B2:H2),H3)*$X$1</f>
        <v>11.5</v>
      </c>
      <c r="J3" s="1">
        <f>IF(I3*FORECAST(J2,B3:I3,B2:I2)&gt;0,FORECAST(J2,B3:I3,B2:I2),I3)*$X$1</f>
        <v>12.6</v>
      </c>
      <c r="K3" s="1">
        <f>IF(J3*FORECAST(K2,B3:J3,B2:J2)&gt;0,FORECAST(K2,B3:J3,B2:J2),J3)*$X$1</f>
        <v>13.7</v>
      </c>
      <c r="L3" s="1">
        <f>IF(K3*FORECAST(L2,B3:K3,B2:K2)&gt;0,FORECAST(L2,B3:K3,B2:K2),K3)*$X$1</f>
        <v>14.8</v>
      </c>
      <c r="M3" s="1">
        <f>IF(L3*FORECAST(M2,B3:L3,B2:L2)&gt;0,FORECAST(M2,B3:L3,B2:L2),L3)*$X$1</f>
        <v>15.9</v>
      </c>
      <c r="N3" s="5">
        <f>IF(M3*FORECAST(N2,B3:M3,B2:M2)&gt;0,FORECAST(N2,B3:M3,B2:M2),M3)*$X$1</f>
        <v>17</v>
      </c>
      <c r="O3" s="5">
        <f>IF(N3*FORECAST(O2,B3:N3,B2:N2)&gt;0,FORECAST(O2,B3:N3,B2:N2),N3)*$X$1</f>
        <v>18.1</v>
      </c>
      <c r="P3" s="5">
        <f>IF(O3*FORECAST(P2,B3:O3,B2:O2)&gt;0,FORECAST(P2,B3:O3,B2:O2),O3)*$X$1</f>
        <v>19.2</v>
      </c>
      <c r="Q3" s="5">
        <f>IF(P3*FORECAST(Q2,B3:P3,B2:P2)&gt;0,FORECAST(Q2,B3:P3,B2:P2),P3)*$X$1</f>
        <v>20.3</v>
      </c>
      <c r="R3" s="5">
        <f>IF(Q3*FORECAST(R2,B3:Q3,B2:Q2)&gt;0,FORECAST(R2,B3:Q3,B2:Q2),Q3)*$X$1</f>
        <v>21.4</v>
      </c>
      <c r="S3" s="2"/>
      <c r="T3" s="2"/>
      <c r="U3" s="2"/>
      <c r="V3" s="2"/>
      <c r="W3" s="2"/>
      <c r="X3" s="2"/>
      <c r="Y3" s="2"/>
      <c r="Z3" s="2"/>
    </row>
    <row r="4">
      <c r="A4" s="3" t="s">
        <v>79</v>
      </c>
      <c r="B4" s="1">
        <v>0.0</v>
      </c>
      <c r="C4" s="1">
        <v>0.0</v>
      </c>
      <c r="D4" s="1">
        <v>11.0</v>
      </c>
      <c r="E4" s="1">
        <v>1.0</v>
      </c>
      <c r="F4" s="1">
        <v>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435</v>
      </c>
      <c r="B5" s="1">
        <v>17.0</v>
      </c>
      <c r="C5" s="1">
        <v>17.0</v>
      </c>
      <c r="D5" s="1">
        <v>17.0</v>
      </c>
      <c r="E5" s="1">
        <v>17.0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436</v>
      </c>
      <c r="L7" s="1">
        <f>IF(R3*FORECAST(R2,B3:R3,B2:R2)&gt;0,FORECAST(R2,B3:R3,B2:R2),Q3)*$X$1 * (1+0.02)/(0.0789-0.02)</f>
        <v>370.5942275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437</v>
      </c>
      <c r="L8" s="6">
        <f t="array" ref="L8">NPV(0.0789,H3:R3)</f>
        <v>108.1913636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438</v>
      </c>
      <c r="L9" s="6">
        <f t="array" ref="L9">NPV(0.0789,H16:R16)</f>
        <v>160.733176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439</v>
      </c>
      <c r="L10" s="6">
        <f>L8 + L9</f>
        <v>268.9245396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80</v>
      </c>
      <c r="L11" s="1">
        <v>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440</v>
      </c>
      <c r="L12" s="6">
        <f>L10 - L11</f>
        <v>251.9245396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441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9.68940537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370.5942275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23</v>
      </c>
      <c r="B3" s="1">
        <v>-23.0</v>
      </c>
      <c r="C3" s="1">
        <v>-1.0</v>
      </c>
      <c r="D3" s="1">
        <v>-62.0</v>
      </c>
      <c r="E3" s="1">
        <v>-17.0</v>
      </c>
      <c r="F3" s="1">
        <v>-114.0</v>
      </c>
      <c r="G3" s="1">
        <f>IF(F3*FORECAST(G2,B3:F3,B2:F2)&gt;0,FORECAST(G2,B3:F3,B2:F2),F3)*$X$1</f>
        <v>-102.8</v>
      </c>
      <c r="H3" s="1">
        <f>IF(G3*FORECAST(H2,B3:G3,B2:G2)&gt;0,FORECAST(H2,B3:G3,B2:G2),G3)*$X$1</f>
        <v>-122.6</v>
      </c>
      <c r="I3" s="1">
        <f>IF(H3*FORECAST(I2,B3:H3,B2:H2)&gt;0,FORECAST(I2,B3:H3,B2:H2),H3)*$X$1</f>
        <v>-142.4</v>
      </c>
      <c r="J3" s="1">
        <f>IF(I3*FORECAST(J2,B3:I3,B2:I2)&gt;0,FORECAST(J2,B3:I3,B2:I2),I3)*$X$1</f>
        <v>-162.2</v>
      </c>
      <c r="K3" s="1">
        <f>IF(J3*FORECAST(K2,B3:J3,B2:J2)&gt;0,FORECAST(K2,B3:J3,B2:J2),J3)*$X$1</f>
        <v>-182</v>
      </c>
      <c r="L3" s="1">
        <f>IF(K3*FORECAST(L2,B3:K3,B2:K2)&gt;0,FORECAST(L2,B3:K3,B2:K2),K3)*$X$1</f>
        <v>-201.8</v>
      </c>
      <c r="M3" s="1">
        <f>IF(L3*FORECAST(M2,B3:L3,B2:L2)&gt;0,FORECAST(M2,B3:L3,B2:L2),L3)*$X$1</f>
        <v>-221.6</v>
      </c>
      <c r="N3" s="5">
        <f>IF(M3*FORECAST(N2,B3:M3,B2:M2)&gt;0,FORECAST(N2,B3:M3,B2:M2),M3)*$X$1</f>
        <v>-241.4</v>
      </c>
      <c r="O3" s="5">
        <f>IF(N3*FORECAST(O2,B3:N3,B2:N2)&gt;0,FORECAST(O2,B3:N3,B2:N2),N3)*$X$1</f>
        <v>-261.2</v>
      </c>
      <c r="P3" s="5">
        <f>IF(O3*FORECAST(P2,B3:O3,B2:O2)&gt;0,FORECAST(P2,B3:O3,B2:O2),O3)*$X$1</f>
        <v>-281</v>
      </c>
      <c r="Q3" s="5">
        <f>IF(P3*FORECAST(Q2,B3:P3,B2:P2)&gt;0,FORECAST(Q2,B3:P3,B2:P2),P3)*$X$1</f>
        <v>-300.8</v>
      </c>
      <c r="R3" s="5">
        <f>IF(Q3*FORECAST(R2,B3:Q3,B2:Q2)&gt;0,FORECAST(R2,B3:Q3,B2:Q2),Q3)*$X$1</f>
        <v>-320.6</v>
      </c>
      <c r="S3" s="2"/>
      <c r="T3" s="2"/>
      <c r="U3" s="2"/>
      <c r="V3" s="2"/>
      <c r="W3" s="2"/>
      <c r="X3" s="2"/>
      <c r="Y3" s="2"/>
      <c r="Z3" s="2"/>
    </row>
    <row r="4">
      <c r="A4" s="3" t="s">
        <v>79</v>
      </c>
      <c r="B4" s="1">
        <v>0.0</v>
      </c>
      <c r="C4" s="1">
        <v>0.0</v>
      </c>
      <c r="D4" s="1">
        <v>11.0</v>
      </c>
      <c r="E4" s="1">
        <v>1.0</v>
      </c>
      <c r="F4" s="1">
        <v>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435</v>
      </c>
      <c r="B5" s="1">
        <v>17.0</v>
      </c>
      <c r="C5" s="1">
        <v>17.0</v>
      </c>
      <c r="D5" s="1">
        <v>17.0</v>
      </c>
      <c r="E5" s="1">
        <v>17.0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436</v>
      </c>
      <c r="L7" s="1">
        <f>IF(R3*FORECAST(R2,B3:R3,B2:R2)&gt;0,FORECAST(R2,B3:R3,B2:R2),Q3)*$X$1 * (1+0.02)/(0.0789-0.02)</f>
        <v>-5551.986418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437</v>
      </c>
      <c r="L8" s="6">
        <f t="array" ref="L8">NPV(0.0789,H3:R3)</f>
        <v>-1483.796205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438</v>
      </c>
      <c r="L9" s="6">
        <f t="array" ref="L9">NPV(0.0789,H16:R16)</f>
        <v>-2407.993282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439</v>
      </c>
      <c r="L10" s="6">
        <f>L8 + L9</f>
        <v>-3891.789487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80</v>
      </c>
      <c r="L11" s="1">
        <v>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440</v>
      </c>
      <c r="L12" s="6">
        <f>L10 - L11</f>
        <v>-3908.789487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441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-150.3380572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-5551.986418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