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<sst xmlns="http://schemas.openxmlformats.org/spreadsheetml/2006/main" count="696" uniqueCount="536">
  <si>
    <t>ticker</t>
  </si>
  <si>
    <t>NUVL</t>
  </si>
  <si>
    <t>nombre</t>
  </si>
  <si>
    <t>NUVALENT INC</t>
  </si>
  <si>
    <t>empresa</t>
  </si>
  <si>
    <t>Biotechnology &amp; Medical Research</t>
  </si>
  <si>
    <t>Open</t>
  </si>
  <si>
    <t>Target Price</t>
  </si>
  <si>
    <t>Upside</t>
  </si>
  <si>
    <t>-154.30%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</si>
  <si>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</si>
  <si>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</si>
  <si>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</si>
  <si>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</si>
  <si>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</si>
  <si>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</si>
  <si>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</si>
  <si>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</si>
  <si>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950.00%</t>
  </si>
  <si>
    <t>Total Assets Growth</t>
  </si>
  <si>
    <t>-70.00%</t>
  </si>
  <si>
    <t>Net Property, Plant and Equipment Growth</t>
  </si>
  <si>
    <t>No calculado</t>
  </si>
  <si>
    <t>EBITDA Growth</t>
  </si>
  <si>
    <t>690.92%</t>
  </si>
  <si>
    <t>Fiscal Period: December</t>
  </si>
  <si>
    <t>Net Income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</si>
  <si>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</si>
  <si>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</si>
  <si>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</si>
  <si>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</si>
  <si>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</si>
  <si>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</si>
  <si>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</si>
  <si>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</si>
  <si>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</si>
  <si>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</si>
  <si>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</si>
  <si>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</si>
  <si>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</si>
  <si>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</si>
  <si>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</si>
  <si>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</si>
  <si>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</si>
  <si>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</si>
  <si>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</si>
  <si>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</si>
  <si>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</si>
  <si>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</si>
  <si>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</si>
  <si>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</si>
  <si>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</si>
  <si>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</si>
  <si>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</si>
  <si>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</si>
  <si>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</si>
  <si>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</si>
  <si>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</si>
  <si>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</si>
  <si>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</si>
  <si>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Other Current Liabilities</t>
  </si>
  <si>
    <t>Total Current Liabilities</t>
  </si>
  <si>
    <t>Long-Term Debt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</si>
  <si>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</si>
  <si>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</si>
  <si>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</si>
  <si>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</si>
  <si>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</si>
  <si>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</si>
  <si>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</si>
  <si>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</si>
  <si>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</si>
  <si>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</si>
  <si>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</si>
  <si>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</si>
  <si>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</si>
  <si>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-9.46</t>
  </si>
  <si>
    <t>-10.01</t>
  </si>
  <si>
    <t>5.9</t>
  </si>
  <si>
    <t>8.17</t>
  </si>
  <si>
    <t>10.94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</si>
  <si>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</si>
  <si>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</si>
  <si>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</si>
  <si>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</si>
  <si>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</si>
  <si>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</si>
  <si>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</si>
  <si>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</si>
  <si>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</si>
  <si>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</si>
  <si>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</si>
  <si>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</si>
  <si>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</si>
  <si>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</si>
  <si>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</si>
  <si>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</si>
  <si>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</si>
  <si>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</si>
  <si>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</si>
  <si>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</si>
  <si>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</si>
  <si>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</si>
  <si>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</si>
  <si>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</si>
  <si>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-6.48</t>
  </si>
  <si>
    <t>-5.08</t>
  </si>
  <si>
    <t>-2.13</t>
  </si>
  <si>
    <t>-1.65</t>
  </si>
  <si>
    <t>-2.17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</si>
  <si>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</si>
  <si>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</si>
  <si>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</si>
  <si>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</si>
  <si>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</si>
  <si>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</si>
  <si>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-4.05</t>
  </si>
  <si>
    <t>-3.17</t>
  </si>
  <si>
    <t>-1.33</t>
  </si>
  <si>
    <t>-1.03</t>
  </si>
  <si>
    <t>-1.46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</si>
  <si>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</si>
  <si>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</si>
  <si>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</si>
  <si>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</si>
  <si>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</si>
  <si>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</si>
  <si>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</si>
  <si>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</si>
  <si>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</si>
  <si>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</si>
  <si>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</si>
  <si>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</si>
  <si>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-151.35</t>
  </si>
  <si>
    <t>-18.81</t>
  </si>
  <si>
    <t>-13.87</t>
  </si>
  <si>
    <t>-15.38</t>
  </si>
  <si>
    <t>Return on Total Capital</t>
  </si>
  <si>
    <t>-403.96</t>
  </si>
  <si>
    <t>-19.66</t>
  </si>
  <si>
    <t>-14.39</t>
  </si>
  <si>
    <t>-16.06</t>
  </si>
  <si>
    <t>Return On Equity %</t>
  </si>
  <si>
    <t>-32.06</t>
  </si>
  <si>
    <t>-21.89</t>
  </si>
  <si>
    <t>-21.7</t>
  </si>
  <si>
    <t>Return on Common Equity</t>
  </si>
  <si>
    <t>59.93</t>
  </si>
  <si>
    <t>-36.53</t>
  </si>
  <si>
    <t>Short Term Liquidity</t>
  </si>
  <si>
    <t>Current Ratio</t>
  </si>
  <si>
    <t>0.76</t>
  </si>
  <si>
    <t>2.43</t>
  </si>
  <si>
    <t>33.07</t>
  </si>
  <si>
    <t>24.54</t>
  </si>
  <si>
    <t>22.83</t>
  </si>
  <si>
    <t>Quick Ratio</t>
  </si>
  <si>
    <t>0.69</t>
  </si>
  <si>
    <t>2.36</t>
  </si>
  <si>
    <t>32.79</t>
  </si>
  <si>
    <t>24.24</t>
  </si>
  <si>
    <t>22.62</t>
  </si>
  <si>
    <t>Operating Cash Flow to Current Liabilities</t>
  </si>
  <si>
    <t>-2.22</t>
  </si>
  <si>
    <t>-3.41</t>
  </si>
  <si>
    <t>-4.55</t>
  </si>
  <si>
    <t>-3.34</t>
  </si>
  <si>
    <t>-3.13</t>
  </si>
  <si>
    <t>Long Term Solvency</t>
  </si>
  <si>
    <t>Total Debt/Equity</t>
  </si>
  <si>
    <t>-67.74</t>
  </si>
  <si>
    <t>55.45</t>
  </si>
  <si>
    <t>Total Debt / Total Capital</t>
  </si>
  <si>
    <t>-209.95</t>
  </si>
  <si>
    <t>35.67</t>
  </si>
  <si>
    <t>LT Debt/Equity</t>
  </si>
  <si>
    <t>Long-Term Debt / Total Capital</t>
  </si>
  <si>
    <t>Total Liabilities / Total Assets</t>
  </si>
  <si>
    <t>196.74</t>
  </si>
  <si>
    <t>62.14</t>
  </si>
  <si>
    <t>2.99</t>
  </si>
  <si>
    <t>4.04</t>
  </si>
  <si>
    <t>4.35</t>
  </si>
  <si>
    <t>Growth Over Prior Year</t>
  </si>
  <si>
    <t>EBITA, 1 Yr. Growth %</t>
  </si>
  <si>
    <t>63.21</t>
  </si>
  <si>
    <t>171.03</t>
  </si>
  <si>
    <t>87.94</t>
  </si>
  <si>
    <t>73.61</t>
  </si>
  <si>
    <t>EBIT, 1 Yr. Growth %</t>
  </si>
  <si>
    <t>Earnings From Cont. Operations, 1 Yr. Growth %</t>
  </si>
  <si>
    <t>23.26</t>
  </si>
  <si>
    <t>218.34</t>
  </si>
  <si>
    <t>76.65</t>
  </si>
  <si>
    <t>54.2</t>
  </si>
  <si>
    <t>Net Income, 1 Yr. Growth %</t>
  </si>
  <si>
    <t>Normalized Net Income, 1 Yr. Growth %</t>
  </si>
  <si>
    <t>78.28</t>
  </si>
  <si>
    <t>65.79</t>
  </si>
  <si>
    <t>Diluted EPS Before Extra, 1 Yr. Growth %</t>
  </si>
  <si>
    <t>-21.61</t>
  </si>
  <si>
    <t>-58.1</t>
  </si>
  <si>
    <t>-22.53</t>
  </si>
  <si>
    <t>31.54</t>
  </si>
  <si>
    <t>Total Assets, 1 Yr. Growth %</t>
  </si>
  <si>
    <t>221.05</t>
  </si>
  <si>
    <t>64.2</t>
  </si>
  <si>
    <t>51.8</t>
  </si>
  <si>
    <t>Tangible Book Value, 1 Yr. Growth %</t>
  </si>
  <si>
    <t>81.52</t>
  </si>
  <si>
    <t>62.43</t>
  </si>
  <si>
    <t>51.32</t>
  </si>
  <si>
    <t>Common Equity, 1 Yr. Growth %</t>
  </si>
  <si>
    <t>Cash From Operations, 1 Yr. Growth %</t>
  </si>
  <si>
    <t>55.09</t>
  </si>
  <si>
    <t>167.58</t>
  </si>
  <si>
    <t>53.51</t>
  </si>
  <si>
    <t>Levered Free Cash Flow, 1 Yr. Growth %</t>
  </si>
  <si>
    <t>132.96</t>
  </si>
  <si>
    <t>57.82</t>
  </si>
  <si>
    <t>55.87</t>
  </si>
  <si>
    <t>Unlevered Free Cash Flow, 1 Yr. Growth %</t>
  </si>
  <si>
    <t>Compound Annual Growth Rate Over Two Years</t>
  </si>
  <si>
    <t>EBITA, 2 Yr. CAGR %</t>
  </si>
  <si>
    <t>110.32</t>
  </si>
  <si>
    <t>125.69</t>
  </si>
  <si>
    <t>80.63</t>
  </si>
  <si>
    <t>EBIT, 2 Yr. CAGR %</t>
  </si>
  <si>
    <t>Earnings From Cont. Operations, 2 Yr. CAGR %</t>
  </si>
  <si>
    <t>98.09</t>
  </si>
  <si>
    <t>137.14</t>
  </si>
  <si>
    <t>65.04</t>
  </si>
  <si>
    <t>Net Income, 2 Yr. CAGR %</t>
  </si>
  <si>
    <t>Normalized Net Income, 2 Yr. CAGR %</t>
  </si>
  <si>
    <t>137.68</t>
  </si>
  <si>
    <t>71.92</t>
  </si>
  <si>
    <t>Diluted EPS Before Extra, 2 Yr. CAGR %</t>
  </si>
  <si>
    <t>-42.69</t>
  </si>
  <si>
    <t>-43.02</t>
  </si>
  <si>
    <t>0.95</t>
  </si>
  <si>
    <t>Total Assets, 2 Yr. CAGR %</t>
  </si>
  <si>
    <t>841.32</t>
  </si>
  <si>
    <t>573.19</t>
  </si>
  <si>
    <t>57.88</t>
  </si>
  <si>
    <t>Tangible Book Value, 2 Yr. CAGR %</t>
  </si>
  <si>
    <t>306.43</t>
  </si>
  <si>
    <t>284.46</t>
  </si>
  <si>
    <t>56.77</t>
  </si>
  <si>
    <t>Common Equity, 2 Yr. CAGR %</t>
  </si>
  <si>
    <t>Cash From Operations, 2 Yr. CAGR %</t>
  </si>
  <si>
    <t>103.71</t>
  </si>
  <si>
    <t>108.47</t>
  </si>
  <si>
    <t>57.91</t>
  </si>
  <si>
    <t>Levered Free Cash Flow, 2 Yr. CAGR %</t>
  </si>
  <si>
    <t>91.74</t>
  </si>
  <si>
    <t>56.84</t>
  </si>
  <si>
    <t>Unlevered Free Cash Flow, 2 Yr. CAGR %</t>
  </si>
  <si>
    <t>Compound Annual Growth Rate Over Three Years</t>
  </si>
  <si>
    <t>EBITA, 3 Yr. CAGR %</t>
  </si>
  <si>
    <t>102.58</t>
  </si>
  <si>
    <t>106.79</t>
  </si>
  <si>
    <t>EBIT, 3 Yr. CAGR %</t>
  </si>
  <si>
    <t>Earnings From Cont. Operations, 3 Yr. CAGR %</t>
  </si>
  <si>
    <t>90.67</t>
  </si>
  <si>
    <t>105.44</t>
  </si>
  <si>
    <t>Net Income, 3 Yr. CAGR %</t>
  </si>
  <si>
    <t>Normalized Net Income, 3 Yr. CAGR %</t>
  </si>
  <si>
    <t>90.96</t>
  </si>
  <si>
    <t>110.79</t>
  </si>
  <si>
    <t>Diluted EPS Before Extra, 3 Yr. CAGR %</t>
  </si>
  <si>
    <t>-36.63</t>
  </si>
  <si>
    <t>-24.7</t>
  </si>
  <si>
    <t>Total Assets, 3 Yr. CAGR %</t>
  </si>
  <si>
    <t>425.96</t>
  </si>
  <si>
    <t>309.75</t>
  </si>
  <si>
    <t>Tangible Book Value, 3 Yr. CAGR %</t>
  </si>
  <si>
    <t>199.37</t>
  </si>
  <si>
    <t>181.75</t>
  </si>
  <si>
    <t>Common Equity, 3 Yr. CAGR %</t>
  </si>
  <si>
    <t>Cash From Operations, 3 Yr. CAGR %</t>
  </si>
  <si>
    <t>88.9</t>
  </si>
  <si>
    <t>88.26</t>
  </si>
  <si>
    <t>Levered Free Cash Flow, 3 Yr. CAGR %</t>
  </si>
  <si>
    <t>78.95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</si>
  <si>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</si>
  <si>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</si>
  <si>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</si>
  <si>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</si>
  <si>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</si>
  <si>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</si>
  <si>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</si>
  <si>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</si>
  <si>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919.3</t>
  </si>
  <si>
    <t>1,681</t>
  </si>
  <si>
    <t>4,609</t>
  </si>
  <si>
    <t>5,443</t>
  </si>
  <si>
    <t>-</t>
  </si>
  <si>
    <t>Change</t>
  </si>
  <si>
    <t>82.83%</t>
  </si>
  <si>
    <t>174.21%</t>
  </si>
  <si>
    <t>18.1%</t>
  </si>
  <si>
    <t>0%</t>
  </si>
  <si>
    <t>Enterprise Value (EV)
                                    1</t>
  </si>
  <si>
    <t>4,459</t>
  </si>
  <si>
    <t>4,715</t>
  </si>
  <si>
    <t>4,953</t>
  </si>
  <si>
    <t>-3.25%</t>
  </si>
  <si>
    <t>5.72%</t>
  </si>
  <si>
    <t>5.05%</t>
  </si>
  <si>
    <t>P/E ratio</t>
  </si>
  <si>
    <t>-8.94x</t>
  </si>
  <si>
    <t>-18x</t>
  </si>
  <si>
    <t>-33.9x</t>
  </si>
  <si>
    <t>-19.5x</t>
  </si>
  <si>
    <t>-16.6x</t>
  </si>
  <si>
    <t>-16x</t>
  </si>
  <si>
    <t>PBR</t>
  </si>
  <si>
    <t>3.23x</t>
  </si>
  <si>
    <t>3.65x</t>
  </si>
  <si>
    <t>6.73x</t>
  </si>
  <si>
    <t>3.72x</t>
  </si>
  <si>
    <t>5.23x</t>
  </si>
  <si>
    <t>6.58x</t>
  </si>
  <si>
    <t>PEG</t>
  </si>
  <si>
    <t>-0x</t>
  </si>
  <si>
    <t>0.8x</t>
  </si>
  <si>
    <t>-1.1x</t>
  </si>
  <si>
    <t>-0.2x</t>
  </si>
  <si>
    <t>-0.9x</t>
  </si>
  <si>
    <t>-4.87x</t>
  </si>
  <si>
    <t>Capitalization / Revenue</t>
  </si>
  <si>
    <t>798x</t>
  </si>
  <si>
    <t>153x</t>
  </si>
  <si>
    <t>EV / Revenue</t>
  </si>
  <si>
    <t>691x</t>
  </si>
  <si>
    <t>140x</t>
  </si>
  <si>
    <t>EV / EBITDA</t>
  </si>
  <si>
    <t>-20.1x</t>
  </si>
  <si>
    <t>-30.8x</t>
  </si>
  <si>
    <t>-17.2x</t>
  </si>
  <si>
    <t>-13.7x</t>
  </si>
  <si>
    <t>EV / EBIT</t>
  </si>
  <si>
    <t>-14.2x</t>
  </si>
  <si>
    <t>-14.5x</t>
  </si>
  <si>
    <t>EV / FCF</t>
  </si>
  <si>
    <t>-2.21x</t>
  </si>
  <si>
    <t>-22.2x</t>
  </si>
  <si>
    <t>-46.2x</t>
  </si>
  <si>
    <t>-20x</t>
  </si>
  <si>
    <t>-17.8x</t>
  </si>
  <si>
    <t>FCF Yield</t>
  </si>
  <si>
    <t>-45.3%</t>
  </si>
  <si>
    <t>-4.5%</t>
  </si>
  <si>
    <t>-2.16%</t>
  </si>
  <si>
    <t>-5%</t>
  </si>
  <si>
    <t>-5.56%</t>
  </si>
  <si>
    <t>-5.61%</t>
  </si>
  <si>
    <t>Dividend per Share
                                    2</t>
  </si>
  <si>
    <t>Rate of return</t>
  </si>
  <si>
    <t>EPS
                                    2</t>
  </si>
  <si>
    <t>-3.929</t>
  </si>
  <si>
    <t>-4.622</t>
  </si>
  <si>
    <t>-4.774</t>
  </si>
  <si>
    <t>Distribution rate</t>
  </si>
  <si>
    <t>Net sales
                                    1</t>
  </si>
  <si>
    <t>6.818</t>
  </si>
  <si>
    <t>35.48</t>
  </si>
  <si>
    <t>EBITDA
                                    1</t>
  </si>
  <si>
    <t>-45.82</t>
  </si>
  <si>
    <t>-86.11</t>
  </si>
  <si>
    <t>-149.5</t>
  </si>
  <si>
    <t>-259</t>
  </si>
  <si>
    <t>-343.6</t>
  </si>
  <si>
    <t>-362.4</t>
  </si>
  <si>
    <t>EBIT
                                    1</t>
  </si>
  <si>
    <t>-268.2</t>
  </si>
  <si>
    <t>-332</t>
  </si>
  <si>
    <t>-341.3</t>
  </si>
  <si>
    <t>Net income
                                    1</t>
  </si>
  <si>
    <t>-46.34</t>
  </si>
  <si>
    <t>-81.85</t>
  </si>
  <si>
    <t>-126.2</t>
  </si>
  <si>
    <t>-257.6</t>
  </si>
  <si>
    <t>-312.3</t>
  </si>
  <si>
    <t>-330.8</t>
  </si>
  <si>
    <t>Net Debt
                                    1</t>
  </si>
  <si>
    <t>-984.1</t>
  </si>
  <si>
    <t>-728.8</t>
  </si>
  <si>
    <t>-490.8</t>
  </si>
  <si>
    <t>Reference price
                                    2</t>
  </si>
  <si>
    <t>19.04</t>
  </si>
  <si>
    <t>29.78</t>
  </si>
  <si>
    <t>73.59</t>
  </si>
  <si>
    <t>76.61</t>
  </si>
  <si>
    <t>Nbr of stocks (in thousands)</t>
  </si>
  <si>
    <t>48,284</t>
  </si>
  <si>
    <t>56,441</t>
  </si>
  <si>
    <t>62,630</t>
  </si>
  <si>
    <t>71,053</t>
  </si>
  <si>
    <t>Announcement Date</t>
  </si>
  <si>
    <t>3/29/22</t>
  </si>
  <si>
    <t>3/16/23</t>
  </si>
  <si>
    <t>2/27/24</t>
  </si>
  <si>
    <t>address1</t>
  </si>
  <si>
    <t>One Broadway</t>
  </si>
  <si>
    <t>address2</t>
  </si>
  <si>
    <t>14th Floor</t>
  </si>
  <si>
    <t>city</t>
  </si>
  <si>
    <t>Cambridge</t>
  </si>
  <si>
    <t>state</t>
  </si>
  <si>
    <t>MA</t>
  </si>
  <si>
    <t>zip</t>
  </si>
  <si>
    <t>02142</t>
  </si>
  <si>
    <t>country</t>
  </si>
  <si>
    <t>phone</t>
  </si>
  <si>
    <t>857 357 7000</t>
  </si>
  <si>
    <t>website</t>
  </si>
  <si>
    <t>https://www.nuvalent.com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</si>
  <si>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</si>
  <si>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</si>
  <si>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</si>
  <si>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</si>
  <si>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</si>
  <si>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</si>
  <si>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</si>
  <si>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</si>
  <si>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</si>
  <si>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</si>
  <si>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</si>
  <si>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Nuvalent, Inc., a clinical stage biopharmaceutical company, engages in the development of therapies for patients with cancer. Its lead product candidates are NVL-520, a novel ROS1-selective inhibitor to address the clinical challenges of emergent treatment resistance, central nervous system (CNS)-related adverse events, and brain metastases that may limit the use of ROS1 tyrosine kinase inhibitors (TKIs) for patients with ROS proto-oncogene 1 (ROS1)-positive non-small cell lung cancer (NSCLC) which is under the phase 2 portion of the ARROS-1 Phase 1/2 clinical trial; NVL-655, a brain-penetrant ALK-selective inhibitor, to address the clinical challenges of emergent treatment resistance, CNS-related adverse events, and brain metastases that might limit the use of first-, second-, and third-generation ALK inhibitors that is under the phase 2 portion of the ALKOVE-1 Phase 1/2 clinical trial; and NVL-330, a brain-penetrant human epidermal growth factor receptor 2 (HER2)-selective inhibitor designed to treat tumors driven by HER2ex20, brain metastases, and avoiding treatment-limiting adverse events including due to off-target inhibition of wild-type EGFR, which is expected to initiate phase 1 trial. The company was incorporated in 2017 and is headquartered in Cambridge, Massachusetts.</t>
  </si>
  <si>
    <t>fullTimeEmployees</t>
  </si>
  <si>
    <t>companyOfficers</t>
  </si>
  <si>
    <t>[{'maxAge': 1, 'name': 'Dr. James R. Porter Ph.D.', 'age': 48, 'title': 'CEO, President &amp; Director', 'yearBorn': 1976, 'fiscalYear': 2023, 'totalPay': 1053956, 'exercisedValue': 0, 'unexercisedValue': 97975576}, {'maxAge': 1, 'name': 'Prof. Matthew D. Shair Ph.D.', 'age': 55, 'title': 'Founder, Head of Scientific Advisory Board &amp; Director', 'yearBorn': 1969, 'fiscalYear': 2023, 'totalPay': 239000, 'exercisedValue': 0, 'unexercisedValue': 0}, {'maxAge': 1, 'name': 'Ms. Alexandra  Balcom CPA, M.B.A.', 'age': 39, 'title': 'CFO &amp; Treasurer', 'yearBorn': 1985, 'fiscalYear': 2023, 'totalPay': 689410, 'exercisedValue': 0, 'unexercisedValue': 18132612}, {'maxAge': 1, 'name': 'Dr. Christopher D. Turner M.D.', 'age': 55, 'title': 'Chief Medical Officer', 'yearBorn': 1969, 'fiscalYear': 2023, 'totalPay': 750970, 'exercisedValue': 0, 'unexercisedValue': 17545744}, {'maxAge': 1, 'name': 'Dr. Benjamin  Lane Ph.D.', 'title': 'Senior Vice President of Technical Operations', 'fiscalYear': 2023, 'exercisedValue': 0, 'unexercisedValue': 0}, {'maxAge': 1, 'name': 'Mr. Henry  Pelish Ph.D.', 'title': 'Chief Scientific Officer', 'fiscalYear': 2023, 'exercisedValue': 0, 'unexercisedValue': 0}, {'maxAge': 1, 'name': 'Ms. Deborah Ann Miller J.D., Ph.D.', 'age': 48, 'title': 'Chief Legal Officer &amp; Secretary', 'yearBorn': 1976, 'fiscalYear': 2023, 'totalPay': 595959, 'exercisedValue': 0, 'unexercisedValue': 0}, {'maxAge': 1, 'name': 'Mr. Matthew  Metivier', 'title': 'Senior Vice President of Human Resources', 'fiscalYear': 2023, 'exercisedValue': 0, 'unexercisedValue': 0}, {'maxAge': 1, 'name': 'Ms. Darlene  Noci', 'age': 46, 'title': 'Chief Development Officer', 'yearBorn': 1978, 'fiscalYear': 2023, 'exercisedValue': 0, 'unexercisedValue': 0}, {'maxAge': 1, 'name': 'Mr. John  Soglia Ph.D.', 'title': 'Senior Vice President of Translational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</si>
  <si>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</si>
  <si>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</si>
  <si>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</si>
  <si>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</si>
  <si>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</si>
  <si>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</si>
  <si>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</si>
  <si>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</si>
  <si>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</si>
  <si>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</si>
  <si>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</si>
  <si>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</si>
  <si>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</si>
  <si>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</si>
  <si>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</si>
  <si>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</si>
  <si>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</si>
  <si>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</si>
  <si>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</si>
  <si>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</si>
  <si>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</si>
  <si>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</si>
  <si>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</si>
  <si>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</si>
  <si>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</si>
  <si>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</si>
  <si>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</si>
  <si>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</si>
  <si>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</si>
  <si>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</si>
  <si>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</si>
  <si>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</si>
  <si>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</si>
  <si>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</si>
  <si>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</si>
  <si>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</si>
  <si>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</si>
  <si>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</si>
  <si>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</si>
  <si>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</si>
  <si>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</si>
  <si>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</si>
  <si>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</si>
  <si>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</si>
  <si>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</si>
  <si>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</si>
  <si>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</si>
  <si>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</si>
  <si>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</si>
  <si>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</si>
  <si>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</si>
  <si>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</si>
  <si>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</si>
  <si>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</si>
  <si>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</si>
  <si>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</si>
  <si>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</si>
  <si>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</si>
  <si>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</si>
  <si>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</si>
  <si>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</si>
  <si>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</si>
  <si>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</si>
  <si>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</si>
  <si>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</si>
  <si>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Nuvalent,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</si>
  <si>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</si>
  <si>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</si>
  <si>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</si>
  <si>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</si>
  <si>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</si>
  <si>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</si>
  <si>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</si>
  <si>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6d3cb61d-60b2-3511-a49b-f3aa9d7c84d1</t>
  </si>
  <si>
    <t>messageBoardId</t>
  </si>
  <si>
    <t>finmb_702442629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</si>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</sst>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uvalen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76.32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-41.44169671936366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5.105840128E9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15.806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-16.38055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-11.0</v>
      </c>
      <c r="C2" s="1">
        <v>-14.0</v>
      </c>
      <c r="D2" s="1">
        <v>-46.0</v>
      </c>
      <c r="E2" s="1">
        <v>-81.0</v>
      </c>
      <c r="F2" s="1">
        <v>-126.0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21.0</v>
      </c>
      <c r="E3" s="1">
        <v>-37.0</v>
      </c>
      <c r="F3" s="1">
        <v>-10.0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4.0</v>
      </c>
      <c r="C4" s="1">
        <v>72.0</v>
      </c>
      <c r="D4" s="1">
        <v>3.0</v>
      </c>
      <c r="E4" s="1">
        <v>10.0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-2.0</v>
      </c>
      <c r="D5" s="1">
        <v>63.0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42.0</v>
      </c>
      <c r="C6" s="1">
        <v>52.0</v>
      </c>
      <c r="D6" s="1">
        <v>1.0</v>
      </c>
      <c r="E6" s="1">
        <v>4.0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13.0</v>
      </c>
      <c r="C7" s="1">
        <v>73.0</v>
      </c>
      <c r="D7" s="1">
        <v>30.0</v>
      </c>
      <c r="E7" s="1">
        <v>2.0</v>
      </c>
      <c r="F7" s="1">
        <v>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-9.0</v>
      </c>
      <c r="C8" s="1">
        <v>-14.0</v>
      </c>
      <c r="D8" s="1">
        <v>-40.0</v>
      </c>
      <c r="E8" s="1">
        <v>-64.0</v>
      </c>
      <c r="F8" s="1">
        <v>-99.0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-220.0</v>
      </c>
      <c r="E9" s="1">
        <v>-10.0</v>
      </c>
      <c r="F9" s="1">
        <v>-144.0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-220.0</v>
      </c>
      <c r="E10" s="1">
        <v>-10.0</v>
      </c>
      <c r="F10" s="1">
        <v>-144.0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28.0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28.0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-25.0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-25.0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1.0</v>
      </c>
      <c r="D15" s="1">
        <v>177.0</v>
      </c>
      <c r="E15" s="1">
        <v>250.0</v>
      </c>
      <c r="F15" s="1">
        <v>338.0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22.0</v>
      </c>
      <c r="D16" s="1">
        <v>145.0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-4.0</v>
      </c>
      <c r="E17" s="1">
        <v>-1.0</v>
      </c>
      <c r="F17" s="1">
        <v>-1.0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22.0</v>
      </c>
      <c r="D18" s="1">
        <v>318.0</v>
      </c>
      <c r="E18" s="1">
        <v>249.0</v>
      </c>
      <c r="F18" s="1">
        <v>337.0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-9.0</v>
      </c>
      <c r="C19" s="1">
        <v>7.0</v>
      </c>
      <c r="D19" s="1">
        <v>58.0</v>
      </c>
      <c r="E19" s="1">
        <v>173.0</v>
      </c>
      <c r="F19" s="1">
        <v>93.0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-9.0</v>
      </c>
      <c r="D21" s="1">
        <v>-22.0</v>
      </c>
      <c r="E21" s="1">
        <v>-36.0</v>
      </c>
      <c r="F21" s="1">
        <v>-56.0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-9.0</v>
      </c>
      <c r="D22" s="1">
        <v>-22.0</v>
      </c>
      <c r="E22" s="1">
        <v>-36.0</v>
      </c>
      <c r="F22" s="1">
        <v>-56.0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-1.0</v>
      </c>
      <c r="D23" s="1">
        <v>-2.0</v>
      </c>
      <c r="E23" s="1">
        <v>-7.0</v>
      </c>
      <c r="F23" s="1">
        <v>-11.0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-25.0</v>
      </c>
      <c r="D24" s="1">
        <v>28.0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3.0</v>
      </c>
      <c r="C3" s="1">
        <v>10.0</v>
      </c>
      <c r="D3" s="1">
        <v>68.0</v>
      </c>
      <c r="E3" s="1">
        <v>242.0</v>
      </c>
      <c r="F3" s="1">
        <v>335.0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220.0</v>
      </c>
      <c r="E4" s="1">
        <v>230.0</v>
      </c>
      <c r="F4" s="1">
        <v>385.0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3.0</v>
      </c>
      <c r="C5" s="1">
        <v>10.0</v>
      </c>
      <c r="D5" s="1">
        <v>288.0</v>
      </c>
      <c r="E5" s="1">
        <v>472.0</v>
      </c>
      <c r="F5" s="1">
        <v>720.0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30.0</v>
      </c>
      <c r="C6" s="1">
        <v>31.0</v>
      </c>
      <c r="D6" s="1">
        <v>2.0</v>
      </c>
      <c r="E6" s="1">
        <v>5.0</v>
      </c>
      <c r="F6" s="1">
        <v>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3.0</v>
      </c>
      <c r="C7" s="1">
        <v>10.0</v>
      </c>
      <c r="D7" s="1">
        <v>291.0</v>
      </c>
      <c r="E7" s="1">
        <v>478.0</v>
      </c>
      <c r="F7" s="1">
        <v>726.0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0.0</v>
      </c>
      <c r="D8" s="1">
        <v>3.0</v>
      </c>
      <c r="E8" s="1">
        <v>4.0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3.0</v>
      </c>
      <c r="C9" s="1">
        <v>10.0</v>
      </c>
      <c r="D9" s="1">
        <v>294.0</v>
      </c>
      <c r="E9" s="1">
        <v>482.0</v>
      </c>
      <c r="F9" s="1">
        <v>732.0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72.0</v>
      </c>
      <c r="C11" s="1">
        <v>1.0</v>
      </c>
      <c r="D11" s="1">
        <v>2.0</v>
      </c>
      <c r="E11" s="1">
        <v>7.0</v>
      </c>
      <c r="F11" s="1">
        <v>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48.0</v>
      </c>
      <c r="C12" s="1">
        <v>1.0</v>
      </c>
      <c r="D12" s="1">
        <v>5.0</v>
      </c>
      <c r="E12" s="1">
        <v>12.0</v>
      </c>
      <c r="F12" s="1">
        <v>22.0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3.0</v>
      </c>
      <c r="C13" s="1">
        <v>1.0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4.0</v>
      </c>
      <c r="C14" s="1">
        <v>4.0</v>
      </c>
      <c r="D14" s="1">
        <v>8.0</v>
      </c>
      <c r="E14" s="1">
        <v>19.0</v>
      </c>
      <c r="F14" s="1">
        <v>31.0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2.0</v>
      </c>
      <c r="C15" s="1">
        <v>2.0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6.0</v>
      </c>
      <c r="C16" s="1">
        <v>6.0</v>
      </c>
      <c r="D16" s="1">
        <v>8.0</v>
      </c>
      <c r="E16" s="1">
        <v>19.0</v>
      </c>
      <c r="F16" s="1">
        <v>31.0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14.0</v>
      </c>
      <c r="C17" s="1">
        <v>35.0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14.0</v>
      </c>
      <c r="C18" s="1">
        <v>35.0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9.0</v>
      </c>
      <c r="C20" s="1">
        <v>84.0</v>
      </c>
      <c r="D20" s="1">
        <v>363.0</v>
      </c>
      <c r="E20" s="1">
        <v>624.0</v>
      </c>
      <c r="F20" s="1">
        <v>987.0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-17.0</v>
      </c>
      <c r="C21" s="1">
        <v>-31.0</v>
      </c>
      <c r="D21" s="1">
        <v>-78.0</v>
      </c>
      <c r="E21" s="1">
        <v>-160.0</v>
      </c>
      <c r="F21" s="1">
        <v>-286.0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-2.0</v>
      </c>
      <c r="C22" s="1">
        <v>-28.0</v>
      </c>
      <c r="D22" s="1">
        <v>-22.0</v>
      </c>
      <c r="E22" s="1">
        <v>-49.0</v>
      </c>
      <c r="F22" s="1">
        <v>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-17.0</v>
      </c>
      <c r="C23" s="1">
        <v>-31.0</v>
      </c>
      <c r="D23" s="1">
        <v>285.0</v>
      </c>
      <c r="E23" s="1">
        <v>463.0</v>
      </c>
      <c r="F23" s="1">
        <v>701.0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-3.0</v>
      </c>
      <c r="C24" s="1">
        <v>4.0</v>
      </c>
      <c r="D24" s="1">
        <v>285.0</v>
      </c>
      <c r="E24" s="1">
        <v>463.0</v>
      </c>
      <c r="F24" s="1">
        <v>701.0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3.0</v>
      </c>
      <c r="C25" s="1">
        <v>10.0</v>
      </c>
      <c r="D25" s="1">
        <v>294.0</v>
      </c>
      <c r="E25" s="1">
        <v>482.0</v>
      </c>
      <c r="F25" s="1">
        <v>732.0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1.0</v>
      </c>
      <c r="C27" s="1">
        <v>3.0</v>
      </c>
      <c r="D27" s="1">
        <v>48.0</v>
      </c>
      <c r="E27" s="1">
        <v>56.0</v>
      </c>
      <c r="F27" s="1">
        <v>64.0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1.0</v>
      </c>
      <c r="C28" s="1">
        <v>3.0</v>
      </c>
      <c r="D28" s="1">
        <v>48.0</v>
      </c>
      <c r="E28" s="1">
        <v>56.0</v>
      </c>
      <c r="F28" s="1">
        <v>64.0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 t="s">
        <v>76</v>
      </c>
      <c r="C29" s="1" t="s">
        <v>77</v>
      </c>
      <c r="D29" s="1" t="s">
        <v>78</v>
      </c>
      <c r="E29" s="1" t="s">
        <v>79</v>
      </c>
      <c r="F29" s="1" t="s">
        <v>80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-17.0</v>
      </c>
      <c r="C30" s="1">
        <v>-31.0</v>
      </c>
      <c r="D30" s="1">
        <v>285.0</v>
      </c>
      <c r="E30" s="1">
        <v>463.0</v>
      </c>
      <c r="F30" s="1">
        <v>701.0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 t="s">
        <v>76</v>
      </c>
      <c r="C31" s="1" t="s">
        <v>77</v>
      </c>
      <c r="D31" s="1" t="s">
        <v>78</v>
      </c>
      <c r="E31" s="1" t="s">
        <v>79</v>
      </c>
      <c r="F31" s="1" t="s">
        <v>80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2.0</v>
      </c>
      <c r="C32" s="1">
        <v>2.0</v>
      </c>
      <c r="D32" s="1" t="s">
        <v>84</v>
      </c>
      <c r="E32" s="1" t="s">
        <v>84</v>
      </c>
      <c r="F32" s="1" t="s">
        <v>84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-84.0</v>
      </c>
      <c r="C33" s="1">
        <v>-8.0</v>
      </c>
      <c r="D33" s="1">
        <v>-288.0</v>
      </c>
      <c r="E33" s="1">
        <v>-472.0</v>
      </c>
      <c r="F33" s="1">
        <v>-720.0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0.0</v>
      </c>
      <c r="C34" s="1">
        <v>3.0</v>
      </c>
      <c r="D34" s="1">
        <v>3.0</v>
      </c>
      <c r="E34" s="1">
        <v>3.0</v>
      </c>
      <c r="F34" s="1">
        <v>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0.0</v>
      </c>
      <c r="C35" s="1">
        <v>0.0</v>
      </c>
      <c r="D35" s="1">
        <v>40.0</v>
      </c>
      <c r="E35" s="1">
        <v>62.0</v>
      </c>
      <c r="F35" s="1">
        <v>92.0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88</v>
      </c>
      <c r="B2" s="1">
        <v>61.0</v>
      </c>
      <c r="C2" s="1">
        <v>1.0</v>
      </c>
      <c r="D2" s="1">
        <v>10.0</v>
      </c>
      <c r="E2" s="1">
        <v>22.0</v>
      </c>
      <c r="F2" s="1">
        <v>36.0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</v>
      </c>
      <c r="B3" s="1">
        <v>9.0</v>
      </c>
      <c r="C3" s="1">
        <v>15.0</v>
      </c>
      <c r="D3" s="1">
        <v>35.0</v>
      </c>
      <c r="E3" s="1">
        <v>63.0</v>
      </c>
      <c r="F3" s="1">
        <v>113.0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</v>
      </c>
      <c r="B4" s="1">
        <v>10.0</v>
      </c>
      <c r="C4" s="1">
        <v>16.0</v>
      </c>
      <c r="D4" s="1">
        <v>45.0</v>
      </c>
      <c r="E4" s="1">
        <v>86.0</v>
      </c>
      <c r="F4" s="1">
        <v>149.0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91</v>
      </c>
      <c r="B5" s="1">
        <v>-10.0</v>
      </c>
      <c r="C5" s="1">
        <v>-16.0</v>
      </c>
      <c r="D5" s="1">
        <v>-45.0</v>
      </c>
      <c r="E5" s="1">
        <v>-86.0</v>
      </c>
      <c r="F5" s="1">
        <v>-149.0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</v>
      </c>
      <c r="B6" s="1">
        <v>0.0</v>
      </c>
      <c r="C6" s="1">
        <v>0.0</v>
      </c>
      <c r="D6" s="1">
        <v>0.0</v>
      </c>
      <c r="E6" s="1">
        <v>3.0</v>
      </c>
      <c r="F6" s="1">
        <v>13.0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93</v>
      </c>
      <c r="B7" s="1">
        <v>0.0</v>
      </c>
      <c r="C7" s="1">
        <v>0.0</v>
      </c>
      <c r="D7" s="1">
        <v>0.0</v>
      </c>
      <c r="E7" s="1">
        <v>3.0</v>
      </c>
      <c r="F7" s="1">
        <v>13.0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</v>
      </c>
      <c r="B8" s="1">
        <v>-1.0</v>
      </c>
      <c r="C8" s="1">
        <v>2.0</v>
      </c>
      <c r="D8" s="1">
        <v>-52.0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95</v>
      </c>
      <c r="B9" s="1">
        <v>-11.0</v>
      </c>
      <c r="C9" s="1">
        <v>-14.0</v>
      </c>
      <c r="D9" s="1">
        <v>-46.0</v>
      </c>
      <c r="E9" s="1">
        <v>-82.0</v>
      </c>
      <c r="F9" s="1">
        <v>-136.0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96</v>
      </c>
      <c r="B10" s="1">
        <v>0.0</v>
      </c>
      <c r="C10" s="1">
        <v>0.0</v>
      </c>
      <c r="D10" s="1">
        <v>0.0</v>
      </c>
      <c r="E10" s="1">
        <v>37.0</v>
      </c>
      <c r="F10" s="1">
        <v>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97</v>
      </c>
      <c r="B11" s="1">
        <v>-11.0</v>
      </c>
      <c r="C11" s="1">
        <v>-14.0</v>
      </c>
      <c r="D11" s="1">
        <v>-46.0</v>
      </c>
      <c r="E11" s="1">
        <v>-81.0</v>
      </c>
      <c r="F11" s="1">
        <v>-126.0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</v>
      </c>
      <c r="B12" s="1">
        <v>-11.0</v>
      </c>
      <c r="C12" s="1">
        <v>-14.0</v>
      </c>
      <c r="D12" s="1">
        <v>-46.0</v>
      </c>
      <c r="E12" s="1">
        <v>-81.0</v>
      </c>
      <c r="F12" s="1">
        <v>-126.0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</v>
      </c>
      <c r="B13" s="1">
        <v>-11.0</v>
      </c>
      <c r="C13" s="1">
        <v>-14.0</v>
      </c>
      <c r="D13" s="1">
        <v>-46.0</v>
      </c>
      <c r="E13" s="1">
        <v>-81.0</v>
      </c>
      <c r="F13" s="1">
        <v>-126.0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</v>
      </c>
      <c r="B14" s="1">
        <v>-11.0</v>
      </c>
      <c r="C14" s="1">
        <v>-14.0</v>
      </c>
      <c r="D14" s="1">
        <v>-46.0</v>
      </c>
      <c r="E14" s="1">
        <v>-81.0</v>
      </c>
      <c r="F14" s="1">
        <v>-126.0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101</v>
      </c>
      <c r="B15" s="1">
        <v>-11.0</v>
      </c>
      <c r="C15" s="1">
        <v>-14.0</v>
      </c>
      <c r="D15" s="1">
        <v>-46.0</v>
      </c>
      <c r="E15" s="1">
        <v>-81.0</v>
      </c>
      <c r="F15" s="1">
        <v>-126.0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102</v>
      </c>
      <c r="B16" s="1">
        <v>-11.0</v>
      </c>
      <c r="C16" s="1">
        <v>-14.0</v>
      </c>
      <c r="D16" s="1">
        <v>-46.0</v>
      </c>
      <c r="E16" s="1">
        <v>-81.0</v>
      </c>
      <c r="F16" s="1">
        <v>-126.0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</v>
      </c>
      <c r="B18" s="1" t="s">
        <v>105</v>
      </c>
      <c r="C18" s="1" t="s">
        <v>106</v>
      </c>
      <c r="D18" s="1" t="s">
        <v>107</v>
      </c>
      <c r="E18" s="1" t="s">
        <v>108</v>
      </c>
      <c r="F18" s="1" t="s">
        <v>109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</v>
      </c>
      <c r="B19" s="1" t="s">
        <v>105</v>
      </c>
      <c r="C19" s="1" t="s">
        <v>106</v>
      </c>
      <c r="D19" s="1" t="s">
        <v>107</v>
      </c>
      <c r="E19" s="1" t="s">
        <v>108</v>
      </c>
      <c r="F19" s="1" t="s">
        <v>109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</v>
      </c>
      <c r="B20" s="1">
        <v>1.0</v>
      </c>
      <c r="C20" s="1">
        <v>2.0</v>
      </c>
      <c r="D20" s="1">
        <v>21.0</v>
      </c>
      <c r="E20" s="1">
        <v>49.0</v>
      </c>
      <c r="F20" s="1">
        <v>58.0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112</v>
      </c>
      <c r="B21" s="1" t="s">
        <v>105</v>
      </c>
      <c r="C21" s="1" t="s">
        <v>106</v>
      </c>
      <c r="D21" s="1" t="s">
        <v>107</v>
      </c>
      <c r="E21" s="1" t="s">
        <v>108</v>
      </c>
      <c r="F21" s="1" t="s">
        <v>109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113</v>
      </c>
      <c r="B22" s="1" t="s">
        <v>105</v>
      </c>
      <c r="C22" s="1" t="s">
        <v>106</v>
      </c>
      <c r="D22" s="1" t="s">
        <v>107</v>
      </c>
      <c r="E22" s="1" t="s">
        <v>108</v>
      </c>
      <c r="F22" s="1" t="s">
        <v>109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114</v>
      </c>
      <c r="B23" s="1">
        <v>1.0</v>
      </c>
      <c r="C23" s="1">
        <v>2.0</v>
      </c>
      <c r="D23" s="1">
        <v>21.0</v>
      </c>
      <c r="E23" s="1">
        <v>49.0</v>
      </c>
      <c r="F23" s="1">
        <v>58.0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115</v>
      </c>
      <c r="B24" s="1" t="s">
        <v>116</v>
      </c>
      <c r="C24" s="1" t="s">
        <v>117</v>
      </c>
      <c r="D24" s="1" t="s">
        <v>118</v>
      </c>
      <c r="E24" s="1" t="s">
        <v>119</v>
      </c>
      <c r="F24" s="1" t="s">
        <v>120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</v>
      </c>
      <c r="B25" s="1" t="s">
        <v>116</v>
      </c>
      <c r="C25" s="1" t="s">
        <v>117</v>
      </c>
      <c r="D25" s="1" t="s">
        <v>118</v>
      </c>
      <c r="E25" s="1" t="s">
        <v>119</v>
      </c>
      <c r="F25" s="1" t="s">
        <v>120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122</v>
      </c>
      <c r="B27" s="1">
        <v>-10.0</v>
      </c>
      <c r="C27" s="1">
        <v>-16.0</v>
      </c>
      <c r="D27" s="1">
        <v>-45.0</v>
      </c>
      <c r="E27" s="1">
        <v>-86.0</v>
      </c>
      <c r="F27" s="1">
        <v>-149.0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123</v>
      </c>
      <c r="B28" s="1">
        <v>-10.0</v>
      </c>
      <c r="C28" s="1">
        <v>-16.0</v>
      </c>
      <c r="D28" s="1">
        <v>-45.0</v>
      </c>
      <c r="E28" s="1">
        <v>-86.0</v>
      </c>
      <c r="F28" s="1">
        <v>-149.0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124</v>
      </c>
      <c r="B29" s="1">
        <v>-7.0</v>
      </c>
      <c r="C29" s="1">
        <v>-9.0</v>
      </c>
      <c r="D29" s="1">
        <v>-28.0</v>
      </c>
      <c r="E29" s="1">
        <v>-51.0</v>
      </c>
      <c r="F29" s="1">
        <v>-85.0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126</v>
      </c>
      <c r="B31" s="1">
        <v>61.0</v>
      </c>
      <c r="C31" s="1">
        <v>1.0</v>
      </c>
      <c r="D31" s="1">
        <v>10.0</v>
      </c>
      <c r="E31" s="1">
        <v>22.0</v>
      </c>
      <c r="F31" s="1">
        <v>36.0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127</v>
      </c>
      <c r="B32" s="1">
        <v>9.0</v>
      </c>
      <c r="C32" s="1">
        <v>15.0</v>
      </c>
      <c r="D32" s="1">
        <v>35.0</v>
      </c>
      <c r="E32" s="1">
        <v>63.0</v>
      </c>
      <c r="F32" s="1">
        <v>113.0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128</v>
      </c>
      <c r="B33" s="1">
        <v>3.0</v>
      </c>
      <c r="C33" s="1">
        <v>65.0</v>
      </c>
      <c r="D33" s="1">
        <v>1.0</v>
      </c>
      <c r="E33" s="1">
        <v>4.0</v>
      </c>
      <c r="F33" s="1">
        <v>11.0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129</v>
      </c>
      <c r="B34" s="1">
        <v>0.0</v>
      </c>
      <c r="C34" s="1">
        <v>7.0</v>
      </c>
      <c r="D34" s="1">
        <v>2.0</v>
      </c>
      <c r="E34" s="1">
        <v>6.0</v>
      </c>
      <c r="F34" s="1">
        <v>13.0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130</v>
      </c>
      <c r="B35" s="1">
        <v>4.0</v>
      </c>
      <c r="C35" s="1">
        <v>72.0</v>
      </c>
      <c r="D35" s="1">
        <v>3.0</v>
      </c>
      <c r="E35" s="1">
        <v>10.0</v>
      </c>
      <c r="F35" s="1">
        <v>25.0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 t="s">
        <v>133</v>
      </c>
      <c r="D3" s="1" t="s">
        <v>134</v>
      </c>
      <c r="E3" s="1" t="s">
        <v>135</v>
      </c>
      <c r="F3" s="1" t="s">
        <v>136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0.0</v>
      </c>
      <c r="C4" s="1" t="s">
        <v>138</v>
      </c>
      <c r="D4" s="1" t="s">
        <v>139</v>
      </c>
      <c r="E4" s="1" t="s">
        <v>140</v>
      </c>
      <c r="F4" s="1" t="s">
        <v>141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0.0</v>
      </c>
      <c r="C5" s="1">
        <v>0.0</v>
      </c>
      <c r="D5" s="1" t="s">
        <v>143</v>
      </c>
      <c r="E5" s="1" t="s">
        <v>144</v>
      </c>
      <c r="F5" s="1" t="s">
        <v>145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0.0</v>
      </c>
      <c r="C6" s="1" t="s">
        <v>147</v>
      </c>
      <c r="D6" s="1" t="s">
        <v>148</v>
      </c>
      <c r="E6" s="1" t="s">
        <v>144</v>
      </c>
      <c r="F6" s="1" t="s">
        <v>145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 t="s">
        <v>151</v>
      </c>
      <c r="C8" s="1" t="s">
        <v>152</v>
      </c>
      <c r="D8" s="1" t="s">
        <v>153</v>
      </c>
      <c r="E8" s="1" t="s">
        <v>154</v>
      </c>
      <c r="F8" s="1" t="s">
        <v>155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 t="s">
        <v>157</v>
      </c>
      <c r="C9" s="1" t="s">
        <v>158</v>
      </c>
      <c r="D9" s="1" t="s">
        <v>159</v>
      </c>
      <c r="E9" s="1" t="s">
        <v>160</v>
      </c>
      <c r="F9" s="1" t="s">
        <v>161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162</v>
      </c>
      <c r="B10" s="1" t="s">
        <v>163</v>
      </c>
      <c r="C10" s="1" t="s">
        <v>164</v>
      </c>
      <c r="D10" s="1" t="s">
        <v>165</v>
      </c>
      <c r="E10" s="1" t="s">
        <v>166</v>
      </c>
      <c r="F10" s="1" t="s">
        <v>167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169</v>
      </c>
      <c r="B12" s="1" t="s">
        <v>170</v>
      </c>
      <c r="C12" s="1" t="s">
        <v>171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172</v>
      </c>
      <c r="B13" s="1" t="s">
        <v>173</v>
      </c>
      <c r="C13" s="1" t="s">
        <v>174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175</v>
      </c>
      <c r="B14" s="1" t="s">
        <v>170</v>
      </c>
      <c r="C14" s="1" t="s">
        <v>171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176</v>
      </c>
      <c r="B15" s="1" t="s">
        <v>173</v>
      </c>
      <c r="C15" s="1" t="s">
        <v>174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177</v>
      </c>
      <c r="B16" s="1" t="s">
        <v>178</v>
      </c>
      <c r="C16" s="1" t="s">
        <v>179</v>
      </c>
      <c r="D16" s="1" t="s">
        <v>180</v>
      </c>
      <c r="E16" s="1" t="s">
        <v>181</v>
      </c>
      <c r="F16" s="1" t="s">
        <v>182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184</v>
      </c>
      <c r="B18" s="1">
        <v>0.0</v>
      </c>
      <c r="C18" s="1" t="s">
        <v>185</v>
      </c>
      <c r="D18" s="1" t="s">
        <v>186</v>
      </c>
      <c r="E18" s="1" t="s">
        <v>187</v>
      </c>
      <c r="F18" s="1" t="s">
        <v>188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189</v>
      </c>
      <c r="B19" s="1">
        <v>0.0</v>
      </c>
      <c r="C19" s="1" t="s">
        <v>185</v>
      </c>
      <c r="D19" s="1" t="s">
        <v>186</v>
      </c>
      <c r="E19" s="1" t="s">
        <v>187</v>
      </c>
      <c r="F19" s="1" t="s">
        <v>188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190</v>
      </c>
      <c r="B20" s="1">
        <v>0.0</v>
      </c>
      <c r="C20" s="1" t="s">
        <v>191</v>
      </c>
      <c r="D20" s="1" t="s">
        <v>192</v>
      </c>
      <c r="E20" s="1" t="s">
        <v>193</v>
      </c>
      <c r="F20" s="1" t="s">
        <v>194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195</v>
      </c>
      <c r="B21" s="1">
        <v>0.0</v>
      </c>
      <c r="C21" s="1" t="s">
        <v>191</v>
      </c>
      <c r="D21" s="1" t="s">
        <v>192</v>
      </c>
      <c r="E21" s="1" t="s">
        <v>193</v>
      </c>
      <c r="F21" s="1" t="s">
        <v>194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196</v>
      </c>
      <c r="B22" s="1">
        <v>0.0</v>
      </c>
      <c r="C22" s="1" t="s">
        <v>191</v>
      </c>
      <c r="D22" s="1" t="s">
        <v>192</v>
      </c>
      <c r="E22" s="1" t="s">
        <v>197</v>
      </c>
      <c r="F22" s="1" t="s">
        <v>198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199</v>
      </c>
      <c r="B23" s="1">
        <v>0.0</v>
      </c>
      <c r="C23" s="1" t="s">
        <v>200</v>
      </c>
      <c r="D23" s="1" t="s">
        <v>201</v>
      </c>
      <c r="E23" s="1" t="s">
        <v>202</v>
      </c>
      <c r="F23" s="1" t="s">
        <v>203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204</v>
      </c>
      <c r="B24" s="1">
        <v>0.0</v>
      </c>
      <c r="C24" s="1" t="s">
        <v>205</v>
      </c>
      <c r="D24" s="1">
        <v>0.0</v>
      </c>
      <c r="E24" s="1" t="s">
        <v>206</v>
      </c>
      <c r="F24" s="1" t="s">
        <v>207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208</v>
      </c>
      <c r="B25" s="1">
        <v>0.0</v>
      </c>
      <c r="C25" s="1" t="s">
        <v>209</v>
      </c>
      <c r="D25" s="1">
        <v>0.0</v>
      </c>
      <c r="E25" s="1" t="s">
        <v>210</v>
      </c>
      <c r="F25" s="1" t="s">
        <v>211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212</v>
      </c>
      <c r="B26" s="1">
        <v>0.0</v>
      </c>
      <c r="C26" s="1" t="s">
        <v>209</v>
      </c>
      <c r="D26" s="1">
        <v>0.0</v>
      </c>
      <c r="E26" s="1" t="s">
        <v>210</v>
      </c>
      <c r="F26" s="1" t="s">
        <v>211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213</v>
      </c>
      <c r="B27" s="1">
        <v>0.0</v>
      </c>
      <c r="C27" s="1" t="s">
        <v>214</v>
      </c>
      <c r="D27" s="1" t="s">
        <v>215</v>
      </c>
      <c r="E27" s="1" t="s">
        <v>210</v>
      </c>
      <c r="F27" s="1" t="s">
        <v>216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217</v>
      </c>
      <c r="B28" s="1">
        <v>0.0</v>
      </c>
      <c r="C28" s="1">
        <v>0.0</v>
      </c>
      <c r="D28" s="1" t="s">
        <v>218</v>
      </c>
      <c r="E28" s="1" t="s">
        <v>219</v>
      </c>
      <c r="F28" s="1" t="s">
        <v>220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221</v>
      </c>
      <c r="B29" s="1">
        <v>0.0</v>
      </c>
      <c r="C29" s="1">
        <v>0.0</v>
      </c>
      <c r="D29" s="1" t="s">
        <v>218</v>
      </c>
      <c r="E29" s="1" t="s">
        <v>219</v>
      </c>
      <c r="F29" s="1" t="s">
        <v>220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223</v>
      </c>
      <c r="B31" s="1">
        <v>0.0</v>
      </c>
      <c r="C31" s="1">
        <v>0.0</v>
      </c>
      <c r="D31" s="1" t="s">
        <v>224</v>
      </c>
      <c r="E31" s="1" t="s">
        <v>225</v>
      </c>
      <c r="F31" s="1" t="s">
        <v>226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227</v>
      </c>
      <c r="B32" s="1">
        <v>0.0</v>
      </c>
      <c r="C32" s="1">
        <v>0.0</v>
      </c>
      <c r="D32" s="1" t="s">
        <v>224</v>
      </c>
      <c r="E32" s="1" t="s">
        <v>225</v>
      </c>
      <c r="F32" s="1" t="s">
        <v>226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228</v>
      </c>
      <c r="B33" s="1">
        <v>0.0</v>
      </c>
      <c r="C33" s="1">
        <v>0.0</v>
      </c>
      <c r="D33" s="1" t="s">
        <v>229</v>
      </c>
      <c r="E33" s="1" t="s">
        <v>230</v>
      </c>
      <c r="F33" s="1" t="s">
        <v>231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232</v>
      </c>
      <c r="B34" s="1">
        <v>0.0</v>
      </c>
      <c r="C34" s="1">
        <v>0.0</v>
      </c>
      <c r="D34" s="1" t="s">
        <v>229</v>
      </c>
      <c r="E34" s="1" t="s">
        <v>230</v>
      </c>
      <c r="F34" s="1" t="s">
        <v>231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233</v>
      </c>
      <c r="B35" s="1">
        <v>0.0</v>
      </c>
      <c r="C35" s="1">
        <v>0.0</v>
      </c>
      <c r="D35" s="1" t="s">
        <v>229</v>
      </c>
      <c r="E35" s="1" t="s">
        <v>234</v>
      </c>
      <c r="F35" s="1" t="s">
        <v>235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236</v>
      </c>
      <c r="B36" s="1">
        <v>0.0</v>
      </c>
      <c r="C36" s="1">
        <v>0.0</v>
      </c>
      <c r="D36" s="1" t="s">
        <v>237</v>
      </c>
      <c r="E36" s="1" t="s">
        <v>238</v>
      </c>
      <c r="F36" s="1" t="s">
        <v>239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240</v>
      </c>
      <c r="B37" s="1">
        <v>0.0</v>
      </c>
      <c r="C37" s="1">
        <v>0.0</v>
      </c>
      <c r="D37" s="1" t="s">
        <v>241</v>
      </c>
      <c r="E37" s="1" t="s">
        <v>242</v>
      </c>
      <c r="F37" s="1" t="s">
        <v>243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244</v>
      </c>
      <c r="B38" s="1">
        <v>0.0</v>
      </c>
      <c r="C38" s="1">
        <v>0.0</v>
      </c>
      <c r="D38" s="1" t="s">
        <v>245</v>
      </c>
      <c r="E38" s="1" t="s">
        <v>246</v>
      </c>
      <c r="F38" s="1" t="s">
        <v>247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248</v>
      </c>
      <c r="B39" s="1">
        <v>0.0</v>
      </c>
      <c r="C39" s="1">
        <v>0.0</v>
      </c>
      <c r="D39" s="1" t="s">
        <v>245</v>
      </c>
      <c r="E39" s="1" t="s">
        <v>246</v>
      </c>
      <c r="F39" s="1" t="s">
        <v>247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249</v>
      </c>
      <c r="B40" s="1">
        <v>0.0</v>
      </c>
      <c r="C40" s="1">
        <v>0.0</v>
      </c>
      <c r="D40" s="1" t="s">
        <v>250</v>
      </c>
      <c r="E40" s="1" t="s">
        <v>251</v>
      </c>
      <c r="F40" s="1" t="s">
        <v>252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253</v>
      </c>
      <c r="B41" s="1">
        <v>0.0</v>
      </c>
      <c r="C41" s="1">
        <v>0.0</v>
      </c>
      <c r="D41" s="1">
        <v>0.0</v>
      </c>
      <c r="E41" s="1" t="s">
        <v>254</v>
      </c>
      <c r="F41" s="1" t="s">
        <v>255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256</v>
      </c>
      <c r="B42" s="1">
        <v>0.0</v>
      </c>
      <c r="C42" s="1">
        <v>0.0</v>
      </c>
      <c r="D42" s="1">
        <v>0.0</v>
      </c>
      <c r="E42" s="1" t="s">
        <v>254</v>
      </c>
      <c r="F42" s="1" t="s">
        <v>255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258</v>
      </c>
      <c r="B44" s="1">
        <v>0.0</v>
      </c>
      <c r="C44" s="1">
        <v>0.0</v>
      </c>
      <c r="D44" s="1">
        <v>0.0</v>
      </c>
      <c r="E44" s="1" t="s">
        <v>259</v>
      </c>
      <c r="F44" s="1" t="s">
        <v>260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261</v>
      </c>
      <c r="B45" s="1">
        <v>0.0</v>
      </c>
      <c r="C45" s="1">
        <v>0.0</v>
      </c>
      <c r="D45" s="1">
        <v>0.0</v>
      </c>
      <c r="E45" s="1" t="s">
        <v>259</v>
      </c>
      <c r="F45" s="1" t="s">
        <v>260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262</v>
      </c>
      <c r="B46" s="1">
        <v>0.0</v>
      </c>
      <c r="C46" s="1">
        <v>0.0</v>
      </c>
      <c r="D46" s="1">
        <v>0.0</v>
      </c>
      <c r="E46" s="1" t="s">
        <v>263</v>
      </c>
      <c r="F46" s="1" t="s">
        <v>264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265</v>
      </c>
      <c r="B47" s="1">
        <v>0.0</v>
      </c>
      <c r="C47" s="1">
        <v>0.0</v>
      </c>
      <c r="D47" s="1">
        <v>0.0</v>
      </c>
      <c r="E47" s="1" t="s">
        <v>263</v>
      </c>
      <c r="F47" s="1" t="s">
        <v>264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266</v>
      </c>
      <c r="B48" s="1">
        <v>0.0</v>
      </c>
      <c r="C48" s="1">
        <v>0.0</v>
      </c>
      <c r="D48" s="1">
        <v>0.0</v>
      </c>
      <c r="E48" s="1" t="s">
        <v>267</v>
      </c>
      <c r="F48" s="1" t="s">
        <v>268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269</v>
      </c>
      <c r="B49" s="1">
        <v>0.0</v>
      </c>
      <c r="C49" s="1">
        <v>0.0</v>
      </c>
      <c r="D49" s="1">
        <v>0.0</v>
      </c>
      <c r="E49" s="1" t="s">
        <v>270</v>
      </c>
      <c r="F49" s="1" t="s">
        <v>271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272</v>
      </c>
      <c r="B50" s="1">
        <v>0.0</v>
      </c>
      <c r="C50" s="1">
        <v>0.0</v>
      </c>
      <c r="D50" s="1">
        <v>0.0</v>
      </c>
      <c r="E50" s="1" t="s">
        <v>273</v>
      </c>
      <c r="F50" s="1" t="s">
        <v>274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275</v>
      </c>
      <c r="B51" s="1">
        <v>0.0</v>
      </c>
      <c r="C51" s="1">
        <v>0.0</v>
      </c>
      <c r="D51" s="1">
        <v>0.0</v>
      </c>
      <c r="E51" s="1" t="s">
        <v>276</v>
      </c>
      <c r="F51" s="1" t="s">
        <v>277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278</v>
      </c>
      <c r="B52" s="1">
        <v>0.0</v>
      </c>
      <c r="C52" s="1">
        <v>0.0</v>
      </c>
      <c r="D52" s="1">
        <v>0.0</v>
      </c>
      <c r="E52" s="1" t="s">
        <v>276</v>
      </c>
      <c r="F52" s="1" t="s">
        <v>277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279</v>
      </c>
      <c r="B53" s="1">
        <v>0.0</v>
      </c>
      <c r="C53" s="1">
        <v>0.0</v>
      </c>
      <c r="D53" s="1">
        <v>0.0</v>
      </c>
      <c r="E53" s="1" t="s">
        <v>280</v>
      </c>
      <c r="F53" s="1" t="s">
        <v>281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282</v>
      </c>
      <c r="B54" s="1">
        <v>0.0</v>
      </c>
      <c r="C54" s="1">
        <v>0.0</v>
      </c>
      <c r="D54" s="1">
        <v>0.0</v>
      </c>
      <c r="E54" s="1">
        <v>0.0</v>
      </c>
      <c r="F54" s="1" t="s">
        <v>283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284</v>
      </c>
      <c r="B55" s="1">
        <v>0.0</v>
      </c>
      <c r="C55" s="1">
        <v>0.0</v>
      </c>
      <c r="D55" s="1">
        <v>0.0</v>
      </c>
      <c r="E55" s="1">
        <v>0.0</v>
      </c>
      <c r="F55" s="1" t="s">
        <v>283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285</v>
      </c>
      <c r="C1" s="1" t="s">
        <v>286</v>
      </c>
      <c r="D1" s="1" t="s">
        <v>287</v>
      </c>
      <c r="E1" s="1" t="s">
        <v>288</v>
      </c>
      <c r="F1" s="1" t="s">
        <v>289</v>
      </c>
      <c r="G1" s="1" t="s">
        <v>290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291</v>
      </c>
      <c r="B2" s="1" t="s">
        <v>292</v>
      </c>
      <c r="C2" s="1" t="s">
        <v>293</v>
      </c>
      <c r="D2" s="1" t="s">
        <v>294</v>
      </c>
      <c r="E2" s="1" t="s">
        <v>295</v>
      </c>
      <c r="F2" s="1" t="s">
        <v>295</v>
      </c>
      <c r="G2" s="1" t="s">
        <v>296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297</v>
      </c>
      <c r="B3" s="1" t="s">
        <v>296</v>
      </c>
      <c r="C3" s="1" t="s">
        <v>298</v>
      </c>
      <c r="D3" s="1" t="s">
        <v>299</v>
      </c>
      <c r="E3" s="1" t="s">
        <v>300</v>
      </c>
      <c r="F3" s="1" t="s">
        <v>301</v>
      </c>
      <c r="G3" s="1" t="s">
        <v>296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302</v>
      </c>
      <c r="B4" s="1" t="s">
        <v>292</v>
      </c>
      <c r="C4" s="1" t="s">
        <v>293</v>
      </c>
      <c r="D4" s="1" t="s">
        <v>294</v>
      </c>
      <c r="E4" s="1" t="s">
        <v>303</v>
      </c>
      <c r="F4" s="1" t="s">
        <v>304</v>
      </c>
      <c r="G4" s="1" t="s">
        <v>305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297</v>
      </c>
      <c r="B5" s="1" t="s">
        <v>296</v>
      </c>
      <c r="C5" s="1" t="s">
        <v>298</v>
      </c>
      <c r="D5" s="1" t="s">
        <v>299</v>
      </c>
      <c r="E5" s="1" t="s">
        <v>306</v>
      </c>
      <c r="F5" s="1" t="s">
        <v>307</v>
      </c>
      <c r="G5" s="1" t="s">
        <v>308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309</v>
      </c>
      <c r="B6" s="1" t="s">
        <v>310</v>
      </c>
      <c r="C6" s="1" t="s">
        <v>311</v>
      </c>
      <c r="D6" s="1" t="s">
        <v>312</v>
      </c>
      <c r="E6" s="1" t="s">
        <v>313</v>
      </c>
      <c r="F6" s="1" t="s">
        <v>314</v>
      </c>
      <c r="G6" s="1" t="s">
        <v>315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316</v>
      </c>
      <c r="B7" s="1" t="s">
        <v>317</v>
      </c>
      <c r="C7" s="1" t="s">
        <v>318</v>
      </c>
      <c r="D7" s="1" t="s">
        <v>319</v>
      </c>
      <c r="E7" s="1" t="s">
        <v>320</v>
      </c>
      <c r="F7" s="1" t="s">
        <v>321</v>
      </c>
      <c r="G7" s="1" t="s">
        <v>322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323</v>
      </c>
      <c r="B8" s="1" t="s">
        <v>324</v>
      </c>
      <c r="C8" s="1" t="s">
        <v>325</v>
      </c>
      <c r="D8" s="1" t="s">
        <v>326</v>
      </c>
      <c r="E8" s="1" t="s">
        <v>327</v>
      </c>
      <c r="F8" s="1" t="s">
        <v>328</v>
      </c>
      <c r="G8" s="1" t="s">
        <v>329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330</v>
      </c>
      <c r="B9" s="1" t="s">
        <v>296</v>
      </c>
      <c r="C9" s="1" t="s">
        <v>296</v>
      </c>
      <c r="D9" s="1" t="s">
        <v>296</v>
      </c>
      <c r="E9" s="1" t="s">
        <v>296</v>
      </c>
      <c r="F9" s="1" t="s">
        <v>331</v>
      </c>
      <c r="G9" s="1" t="s">
        <v>332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333</v>
      </c>
      <c r="B10" s="1" t="s">
        <v>296</v>
      </c>
      <c r="C10" s="1" t="s">
        <v>296</v>
      </c>
      <c r="D10" s="1" t="s">
        <v>296</v>
      </c>
      <c r="E10" s="1" t="s">
        <v>296</v>
      </c>
      <c r="F10" s="1" t="s">
        <v>334</v>
      </c>
      <c r="G10" s="1" t="s">
        <v>335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336</v>
      </c>
      <c r="B11" s="1" t="s">
        <v>337</v>
      </c>
      <c r="C11" s="1" t="s">
        <v>313</v>
      </c>
      <c r="D11" s="1" t="s">
        <v>338</v>
      </c>
      <c r="E11" s="1" t="s">
        <v>339</v>
      </c>
      <c r="F11" s="1" t="s">
        <v>340</v>
      </c>
      <c r="G11" s="1" t="s">
        <v>340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341</v>
      </c>
      <c r="B12" s="1" t="s">
        <v>337</v>
      </c>
      <c r="C12" s="1" t="s">
        <v>313</v>
      </c>
      <c r="D12" s="1" t="s">
        <v>338</v>
      </c>
      <c r="E12" s="1" t="s">
        <v>314</v>
      </c>
      <c r="F12" s="1" t="s">
        <v>342</v>
      </c>
      <c r="G12" s="1" t="s">
        <v>343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344</v>
      </c>
      <c r="B13" s="1" t="s">
        <v>345</v>
      </c>
      <c r="C13" s="1" t="s">
        <v>346</v>
      </c>
      <c r="D13" s="1" t="s">
        <v>347</v>
      </c>
      <c r="E13" s="1" t="s">
        <v>348</v>
      </c>
      <c r="F13" s="1" t="s">
        <v>311</v>
      </c>
      <c r="G13" s="1" t="s">
        <v>349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350</v>
      </c>
      <c r="B14" s="1" t="s">
        <v>351</v>
      </c>
      <c r="C14" s="1" t="s">
        <v>352</v>
      </c>
      <c r="D14" s="1" t="s">
        <v>353</v>
      </c>
      <c r="E14" s="1" t="s">
        <v>354</v>
      </c>
      <c r="F14" s="1" t="s">
        <v>355</v>
      </c>
      <c r="G14" s="1" t="s">
        <v>356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357</v>
      </c>
      <c r="B15" s="1" t="s">
        <v>296</v>
      </c>
      <c r="C15" s="1" t="s">
        <v>296</v>
      </c>
      <c r="D15" s="1" t="s">
        <v>296</v>
      </c>
      <c r="E15" s="1" t="s">
        <v>296</v>
      </c>
      <c r="F15" s="1" t="s">
        <v>296</v>
      </c>
      <c r="G15" s="1" t="s">
        <v>296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358</v>
      </c>
      <c r="B16" s="1" t="s">
        <v>296</v>
      </c>
      <c r="C16" s="1" t="s">
        <v>296</v>
      </c>
      <c r="D16" s="1" t="s">
        <v>296</v>
      </c>
      <c r="E16" s="1" t="s">
        <v>296</v>
      </c>
      <c r="F16" s="1" t="s">
        <v>296</v>
      </c>
      <c r="G16" s="1" t="s">
        <v>296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359</v>
      </c>
      <c r="B17" s="1" t="s">
        <v>107</v>
      </c>
      <c r="C17" s="1" t="s">
        <v>108</v>
      </c>
      <c r="D17" s="1" t="s">
        <v>109</v>
      </c>
      <c r="E17" s="1" t="s">
        <v>360</v>
      </c>
      <c r="F17" s="1" t="s">
        <v>361</v>
      </c>
      <c r="G17" s="1" t="s">
        <v>362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363</v>
      </c>
      <c r="B18" s="1" t="s">
        <v>296</v>
      </c>
      <c r="C18" s="1" t="s">
        <v>296</v>
      </c>
      <c r="D18" s="1" t="s">
        <v>296</v>
      </c>
      <c r="E18" s="1" t="s">
        <v>296</v>
      </c>
      <c r="F18" s="1" t="s">
        <v>296</v>
      </c>
      <c r="G18" s="1" t="s">
        <v>296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364</v>
      </c>
      <c r="B19" s="1" t="s">
        <v>296</v>
      </c>
      <c r="C19" s="1" t="s">
        <v>296</v>
      </c>
      <c r="D19" s="1" t="s">
        <v>296</v>
      </c>
      <c r="E19" s="1" t="s">
        <v>296</v>
      </c>
      <c r="F19" s="1" t="s">
        <v>365</v>
      </c>
      <c r="G19" s="1" t="s">
        <v>366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367</v>
      </c>
      <c r="B20" s="1" t="s">
        <v>368</v>
      </c>
      <c r="C20" s="1" t="s">
        <v>369</v>
      </c>
      <c r="D20" s="1" t="s">
        <v>370</v>
      </c>
      <c r="E20" s="1" t="s">
        <v>371</v>
      </c>
      <c r="F20" s="1" t="s">
        <v>372</v>
      </c>
      <c r="G20" s="1" t="s">
        <v>373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374</v>
      </c>
      <c r="B21" s="1" t="s">
        <v>368</v>
      </c>
      <c r="C21" s="1" t="s">
        <v>369</v>
      </c>
      <c r="D21" s="1" t="s">
        <v>370</v>
      </c>
      <c r="E21" s="1" t="s">
        <v>375</v>
      </c>
      <c r="F21" s="1" t="s">
        <v>376</v>
      </c>
      <c r="G21" s="1" t="s">
        <v>377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 t="s">
        <v>379</v>
      </c>
      <c r="C22" s="1" t="s">
        <v>380</v>
      </c>
      <c r="D22" s="1" t="s">
        <v>381</v>
      </c>
      <c r="E22" s="1" t="s">
        <v>382</v>
      </c>
      <c r="F22" s="1" t="s">
        <v>383</v>
      </c>
      <c r="G22" s="1" t="s">
        <v>384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385</v>
      </c>
      <c r="B23" s="1" t="s">
        <v>296</v>
      </c>
      <c r="C23" s="1" t="s">
        <v>296</v>
      </c>
      <c r="D23" s="1" t="s">
        <v>296</v>
      </c>
      <c r="E23" s="1" t="s">
        <v>386</v>
      </c>
      <c r="F23" s="1" t="s">
        <v>387</v>
      </c>
      <c r="G23" s="1" t="s">
        <v>388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389</v>
      </c>
      <c r="B24" s="1" t="s">
        <v>390</v>
      </c>
      <c r="C24" s="1" t="s">
        <v>391</v>
      </c>
      <c r="D24" s="1" t="s">
        <v>392</v>
      </c>
      <c r="E24" s="1" t="s">
        <v>393</v>
      </c>
      <c r="F24" s="1" t="s">
        <v>393</v>
      </c>
      <c r="G24" s="1" t="s">
        <v>393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394</v>
      </c>
      <c r="B25" s="1" t="s">
        <v>395</v>
      </c>
      <c r="C25" s="1" t="s">
        <v>396</v>
      </c>
      <c r="D25" s="1" t="s">
        <v>397</v>
      </c>
      <c r="E25" s="1" t="s">
        <v>398</v>
      </c>
      <c r="F25" s="1" t="s">
        <v>398</v>
      </c>
      <c r="G25" s="1" t="s">
        <v>296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399</v>
      </c>
      <c r="B26" s="1" t="s">
        <v>400</v>
      </c>
      <c r="C26" s="1" t="s">
        <v>401</v>
      </c>
      <c r="D26" s="1" t="s">
        <v>402</v>
      </c>
      <c r="E26" s="1" t="s">
        <v>296</v>
      </c>
      <c r="F26" s="1" t="s">
        <v>296</v>
      </c>
      <c r="G26" s="1" t="s">
        <v>296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403</v>
      </c>
      <c r="B2" s="1" t="s">
        <v>404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405</v>
      </c>
      <c r="B3" s="1" t="s">
        <v>406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407</v>
      </c>
      <c r="B4" s="1" t="s">
        <v>408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409</v>
      </c>
      <c r="B5" s="1" t="s">
        <v>410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411</v>
      </c>
      <c r="B6" s="1" t="s">
        <v>412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413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414</v>
      </c>
      <c r="B8" s="1" t="s">
        <v>415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416</v>
      </c>
      <c r="B9" s="4" t="s">
        <v>417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418</v>
      </c>
      <c r="B10" s="1" t="s">
        <v>419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420</v>
      </c>
      <c r="B11" s="1" t="s">
        <v>421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422</v>
      </c>
      <c r="B12" s="1" t="s">
        <v>419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423</v>
      </c>
      <c r="B13" s="1" t="s">
        <v>424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425</v>
      </c>
      <c r="B14" s="1" t="s">
        <v>426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427</v>
      </c>
      <c r="B15" s="1" t="s">
        <v>424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428</v>
      </c>
      <c r="B16" s="1" t="s">
        <v>429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430</v>
      </c>
      <c r="B17" s="1">
        <v>127.0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431</v>
      </c>
      <c r="B18" s="1" t="s">
        <v>432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433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434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435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436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437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438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439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440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441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442</v>
      </c>
      <c r="B28" s="1">
        <v>76.61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443</v>
      </c>
      <c r="B29" s="1">
        <v>76.32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444</v>
      </c>
      <c r="B30" s="1">
        <v>69.58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445</v>
      </c>
      <c r="B31" s="1">
        <v>76.32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446</v>
      </c>
      <c r="B32" s="1">
        <v>76.61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447</v>
      </c>
      <c r="B33" s="1">
        <v>76.32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448</v>
      </c>
      <c r="B34" s="1">
        <v>69.58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449</v>
      </c>
      <c r="B35" s="1">
        <v>76.32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450</v>
      </c>
      <c r="B36" s="1">
        <v>1.328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451</v>
      </c>
      <c r="B37" s="1">
        <v>-16.38055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452</v>
      </c>
      <c r="B38" s="1">
        <v>1022588.0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453</v>
      </c>
      <c r="B39" s="1">
        <v>1022588.0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454</v>
      </c>
      <c r="B40" s="1">
        <v>446649.0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455</v>
      </c>
      <c r="B41" s="1">
        <v>495890.0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456</v>
      </c>
      <c r="B42" s="1">
        <v>495890.0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457</v>
      </c>
      <c r="B43" s="1">
        <v>54.96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458</v>
      </c>
      <c r="B44" s="1">
        <v>72.14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459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460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461</v>
      </c>
      <c r="B47" s="1">
        <v>5.105840128E9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462</v>
      </c>
      <c r="B48" s="1">
        <v>61.795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463</v>
      </c>
      <c r="B49" s="1">
        <v>113.51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464</v>
      </c>
      <c r="B50" s="1">
        <v>88.635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465</v>
      </c>
      <c r="B51" s="1">
        <v>82.33945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466</v>
      </c>
      <c r="B52" s="1" t="s">
        <v>467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468</v>
      </c>
      <c r="B53" s="1">
        <v>4.275027456E9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469</v>
      </c>
      <c r="B54" s="1">
        <v>4.10023E7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470</v>
      </c>
      <c r="B55" s="1">
        <v>6.56173E7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471</v>
      </c>
      <c r="B56" s="1">
        <v>4881395.0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472</v>
      </c>
      <c r="B57" s="1">
        <v>4901534.0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473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474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475</v>
      </c>
      <c r="B60" s="1">
        <v>0.0687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476</v>
      </c>
      <c r="B61" s="1">
        <v>0.0286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477</v>
      </c>
      <c r="B62" s="1">
        <v>1.08359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478</v>
      </c>
      <c r="B63" s="1">
        <v>12.59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479</v>
      </c>
      <c r="B64" s="1">
        <v>0.1825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480</v>
      </c>
      <c r="B65" s="1">
        <v>7.10526E7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481</v>
      </c>
      <c r="B66" s="1">
        <v>15.806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482</v>
      </c>
      <c r="B67" s="1">
        <v>4.546375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483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484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485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486</v>
      </c>
      <c r="B71" s="1">
        <v>-2.24284992E8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487</v>
      </c>
      <c r="B72" s="1">
        <v>-3.49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488</v>
      </c>
      <c r="B73" s="1">
        <v>-4.24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489</v>
      </c>
      <c r="B74" s="1">
        <v>0.03206253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490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491</v>
      </c>
      <c r="B76" s="1" t="s">
        <v>492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493</v>
      </c>
      <c r="B77" s="1" t="s">
        <v>494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495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496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497</v>
      </c>
      <c r="B80" s="1" t="s">
        <v>498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499</v>
      </c>
      <c r="B81" s="1" t="s">
        <v>498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500</v>
      </c>
      <c r="B82" s="1">
        <v>1.6275654E9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501</v>
      </c>
      <c r="B83" s="1" t="s">
        <v>502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503</v>
      </c>
      <c r="B84" s="1" t="s">
        <v>504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505</v>
      </c>
      <c r="B85" s="1" t="s">
        <v>506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507</v>
      </c>
      <c r="B86" s="1" t="s">
        <v>508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509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510</v>
      </c>
      <c r="B88" s="1">
        <v>71.86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511</v>
      </c>
      <c r="B89" s="1">
        <v>137.0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512</v>
      </c>
      <c r="B90" s="1">
        <v>100.0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513</v>
      </c>
      <c r="B91" s="1">
        <v>115.07692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514</v>
      </c>
      <c r="B92" s="1">
        <v>110.0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515</v>
      </c>
      <c r="B93" s="1">
        <v>1.5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516</v>
      </c>
      <c r="B94" s="1" t="s">
        <v>517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518</v>
      </c>
      <c r="B95" s="1">
        <v>13.0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519</v>
      </c>
      <c r="B96" s="1">
        <v>1.168308992E9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520</v>
      </c>
      <c r="B97" s="1">
        <v>16.443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521</v>
      </c>
      <c r="B98" s="1">
        <v>22.849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522</v>
      </c>
      <c r="B99" s="1">
        <v>23.071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523</v>
      </c>
      <c r="B100" s="1">
        <v>-0.18627001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524</v>
      </c>
      <c r="B101" s="1">
        <v>-0.29568002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525</v>
      </c>
      <c r="B102" s="1">
        <v>-8.1207248E7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526</v>
      </c>
      <c r="B103" s="1">
        <v>-1.53272992E8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527</v>
      </c>
      <c r="B104" s="1" t="s">
        <v>467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528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-9.0</v>
      </c>
      <c r="D3" s="1">
        <v>-22.0</v>
      </c>
      <c r="E3" s="1">
        <v>-36.0</v>
      </c>
      <c r="F3" s="1">
        <v>-56.0</v>
      </c>
      <c r="G3" s="1">
        <f>IF(F3*FORECAST(G2,B3:F3,B2:F2)&gt;0,FORECAST(G2,B3:F3,B2:F2),F3)*$X$1</f>
        <v>-66.3</v>
      </c>
      <c r="H3" s="1">
        <f>IF(G3*FORECAST(H2,B3:G3,B2:G2)&gt;0,FORECAST(H2,B3:G3,B2:G2),G3)*$X$1</f>
        <v>-80.2</v>
      </c>
      <c r="I3" s="1">
        <f>IF(H3*FORECAST(I2,B3:H3,B2:H2)&gt;0,FORECAST(I2,B3:H3,B2:H2),H3)*$X$1</f>
        <v>-94.1</v>
      </c>
      <c r="J3" s="1">
        <f>IF(I3*FORECAST(J2,B3:I3,B2:I2)&gt;0,FORECAST(J2,B3:I3,B2:I2),I3)*$X$1</f>
        <v>-108</v>
      </c>
      <c r="K3" s="1">
        <f>IF(J3*FORECAST(K2,B3:J3,B2:J2)&gt;0,FORECAST(K2,B3:J3,B2:J2),J3)*$X$1</f>
        <v>-121.9</v>
      </c>
      <c r="L3" s="1">
        <f>IF(K3*FORECAST(L2,B3:K3,B2:K2)&gt;0,FORECAST(L2,B3:K3,B2:K2),K3)*$X$1</f>
        <v>-135.8</v>
      </c>
      <c r="M3" s="1">
        <f>IF(L3*FORECAST(M2,B3:L3,B2:L2)&gt;0,FORECAST(M2,B3:L3,B2:L2),L3)*$X$1</f>
        <v>-149.7</v>
      </c>
      <c r="N3" s="5">
        <f>IF(M3*FORECAST(N2,B3:M3,B2:M2)&gt;0,FORECAST(N2,B3:M3,B2:M2),M3)*$X$1</f>
        <v>-163.6</v>
      </c>
      <c r="O3" s="5">
        <f>IF(N3*FORECAST(O2,B3:N3,B2:N2)&gt;0,FORECAST(O2,B3:N3,B2:N2),N3)*$X$1</f>
        <v>-177.5</v>
      </c>
      <c r="P3" s="5">
        <f>IF(O3*FORECAST(P2,B3:O3,B2:O2)&gt;0,FORECAST(P2,B3:O3,B2:O2),O3)*$X$1</f>
        <v>-191.4</v>
      </c>
      <c r="Q3" s="5">
        <f>IF(P3*FORECAST(Q2,B3:P3,B2:P2)&gt;0,FORECAST(Q2,B3:P3,B2:P2),P3)*$X$1</f>
        <v>-205.3</v>
      </c>
      <c r="R3" s="5">
        <f>IF(Q3*FORECAST(R2,B3:Q3,B2:Q2)&gt;0,FORECAST(R2,B3:Q3,B2:Q2),Q3)*$X$1</f>
        <v>-219.2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-84.0</v>
      </c>
      <c r="C4" s="1">
        <v>-8.0</v>
      </c>
      <c r="D4" s="1">
        <v>-288.0</v>
      </c>
      <c r="E4" s="1">
        <v>-472.0</v>
      </c>
      <c r="F4" s="1">
        <v>-720.0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529</v>
      </c>
      <c r="B5" s="1">
        <v>1.0</v>
      </c>
      <c r="C5" s="1">
        <v>2.0</v>
      </c>
      <c r="D5" s="1">
        <v>21.0</v>
      </c>
      <c r="E5" s="1">
        <v>49.0</v>
      </c>
      <c r="F5" s="1">
        <v>58.0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530</v>
      </c>
      <c r="L7" s="1">
        <f>IF(R3*FORECAST(R2,B3:R3,B2:R2)&gt;0,FORECAST(R2,B3:R3,B2:R2),Q3)*$X$1 * (1+0.02)/(0.0874-0.02)</f>
        <v>-3317.27003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531</v>
      </c>
      <c r="L8" s="6">
        <f t="array" ref="L8">NPV(0.0874,H3:R3)</f>
        <v>-952.2557215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532</v>
      </c>
      <c r="L9" s="6">
        <f t="array" ref="L9">NPV(0.0874,H16:R16)</f>
        <v>-1319.769871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533</v>
      </c>
      <c r="L10" s="6">
        <f>L8 + L9</f>
        <v>-2272.025593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-720.0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534</v>
      </c>
      <c r="L12" s="6">
        <f>L10 - L11</f>
        <v>-1552.025593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535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-26.75906194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-3317.27003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-11.0</v>
      </c>
      <c r="C3" s="1">
        <v>-14.0</v>
      </c>
      <c r="D3" s="1">
        <v>-46.0</v>
      </c>
      <c r="E3" s="1">
        <v>-81.0</v>
      </c>
      <c r="F3" s="1">
        <v>-126.0</v>
      </c>
      <c r="G3" s="1">
        <f>IF(F3*FORECAST(G2,B3:F3,B2:F2)&gt;0,FORECAST(G2,B3:F3,B2:F2),F3)*$X$1</f>
        <v>-144.7</v>
      </c>
      <c r="H3" s="1">
        <f>IF(G3*FORECAST(H2,B3:G3,B2:G2)&gt;0,FORECAST(H2,B3:G3,B2:G2),G3)*$X$1</f>
        <v>-174.4</v>
      </c>
      <c r="I3" s="1">
        <f>IF(H3*FORECAST(I2,B3:H3,B2:H2)&gt;0,FORECAST(I2,B3:H3,B2:H2),H3)*$X$1</f>
        <v>-204.1</v>
      </c>
      <c r="J3" s="1">
        <f>IF(I3*FORECAST(J2,B3:I3,B2:I2)&gt;0,FORECAST(J2,B3:I3,B2:I2),I3)*$X$1</f>
        <v>-233.8</v>
      </c>
      <c r="K3" s="1">
        <f>IF(J3*FORECAST(K2,B3:J3,B2:J2)&gt;0,FORECAST(K2,B3:J3,B2:J2),J3)*$X$1</f>
        <v>-263.5</v>
      </c>
      <c r="L3" s="1">
        <f>IF(K3*FORECAST(L2,B3:K3,B2:K2)&gt;0,FORECAST(L2,B3:K3,B2:K2),K3)*$X$1</f>
        <v>-293.2</v>
      </c>
      <c r="M3" s="1">
        <f>IF(L3*FORECAST(M2,B3:L3,B2:L2)&gt;0,FORECAST(M2,B3:L3,B2:L2),L3)*$X$1</f>
        <v>-322.9</v>
      </c>
      <c r="N3" s="5">
        <f>IF(M3*FORECAST(N2,B3:M3,B2:M2)&gt;0,FORECAST(N2,B3:M3,B2:M2),M3)*$X$1</f>
        <v>-352.6</v>
      </c>
      <c r="O3" s="5">
        <f>IF(N3*FORECAST(O2,B3:N3,B2:N2)&gt;0,FORECAST(O2,B3:N3,B2:N2),N3)*$X$1</f>
        <v>-382.3</v>
      </c>
      <c r="P3" s="5">
        <f>IF(O3*FORECAST(P2,B3:O3,B2:O2)&gt;0,FORECAST(P2,B3:O3,B2:O2),O3)*$X$1</f>
        <v>-412</v>
      </c>
      <c r="Q3" s="5">
        <f>IF(P3*FORECAST(Q2,B3:P3,B2:P2)&gt;0,FORECAST(Q2,B3:P3,B2:P2),P3)*$X$1</f>
        <v>-441.7</v>
      </c>
      <c r="R3" s="5">
        <f>IF(Q3*FORECAST(R2,B3:Q3,B2:Q2)&gt;0,FORECAST(R2,B3:Q3,B2:Q2),Q3)*$X$1</f>
        <v>-471.4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-84.0</v>
      </c>
      <c r="C4" s="1">
        <v>-8.0</v>
      </c>
      <c r="D4" s="1">
        <v>-288.0</v>
      </c>
      <c r="E4" s="1">
        <v>-472.0</v>
      </c>
      <c r="F4" s="1">
        <v>-720.0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529</v>
      </c>
      <c r="B5" s="1">
        <v>1.0</v>
      </c>
      <c r="C5" s="1">
        <v>2.0</v>
      </c>
      <c r="D5" s="1">
        <v>21.0</v>
      </c>
      <c r="E5" s="1">
        <v>49.0</v>
      </c>
      <c r="F5" s="1">
        <v>58.0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530</v>
      </c>
      <c r="L7" s="1">
        <f>IF(R3*FORECAST(R2,B3:R3,B2:R2)&gt;0,FORECAST(R2,B3:R3,B2:R2),Q3)*$X$1 * (1+0.02)/(0.0874-0.02)</f>
        <v>-7133.946588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531</v>
      </c>
      <c r="L8" s="6">
        <f t="array" ref="L8">NPV(0.0874,H3:R3)</f>
        <v>-2055.602461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532</v>
      </c>
      <c r="L9" s="6">
        <f t="array" ref="L9">NPV(0.0874,H16:R16)</f>
        <v>-2838.227725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533</v>
      </c>
      <c r="L10" s="6">
        <f>L8 + L9</f>
        <v>-4893.830186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-720.0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534</v>
      </c>
      <c r="L12" s="6">
        <f>L10 - L11</f>
        <v>-4173.830186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535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-71.96258942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-7133.946588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