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<sst xmlns="http://schemas.openxmlformats.org/spreadsheetml/2006/main" count="580" uniqueCount="480">
  <si>
    <t>ticker</t>
  </si>
  <si>
    <t>NKGN</t>
  </si>
  <si>
    <t>nombre</t>
  </si>
  <si>
    <t>NKGEN BIOTECH INC</t>
  </si>
  <si>
    <t>empresa</t>
  </si>
  <si>
    <t>Biotechnology &amp; Medical Research</t>
  </si>
  <si>
    <t>Open</t>
  </si>
  <si>
    <t>Target Price</t>
  </si>
  <si>
    <t>Upside</t>
  </si>
  <si>
    <t>11756.33%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</si>
  <si>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</si>
  <si>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</si>
  <si>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</si>
  <si>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</si>
  <si>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</si>
  <si>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</si>
  <si>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</si>
  <si>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</si>
  <si>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363.64%</t>
  </si>
  <si>
    <t>Total Assets Growth</t>
  </si>
  <si>
    <t>12.50%</t>
  </si>
  <si>
    <t>Net Property, Plant and Equipment Growth</t>
  </si>
  <si>
    <t>13.33%</t>
  </si>
  <si>
    <t>EBITDA Growth</t>
  </si>
  <si>
    <t>37.67%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</si>
  <si>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</si>
  <si>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</si>
  <si>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</si>
  <si>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</si>
  <si>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</si>
  <si>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</si>
  <si>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</si>
  <si>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</si>
  <si>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</si>
  <si>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</si>
  <si>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</si>
  <si>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</si>
  <si>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</si>
  <si>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</si>
  <si>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</si>
  <si>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</si>
  <si>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</si>
  <si>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</si>
  <si>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</si>
  <si>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</si>
  <si>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</si>
  <si>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</si>
  <si>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</si>
  <si>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</si>
  <si>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</si>
  <si>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</si>
  <si>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</si>
  <si>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</si>
  <si>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</si>
  <si>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</si>
  <si>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</si>
  <si>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</si>
  <si>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</si>
  <si>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</si>
  <si>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</si>
  <si>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</si>
  <si>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</si>
  <si>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</si>
  <si>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</si>
  <si>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</si>
  <si>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</si>
  <si>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</si>
  <si>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</si>
  <si>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</si>
  <si>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</si>
  <si>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</si>
  <si>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</si>
  <si>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</si>
  <si>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</si>
  <si>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</si>
  <si>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</si>
  <si>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</si>
  <si>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</si>
  <si>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</si>
  <si>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</si>
  <si>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</si>
  <si>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</si>
  <si>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</si>
  <si>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</si>
  <si>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</si>
  <si>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</si>
  <si>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</si>
  <si>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</si>
  <si>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</si>
  <si>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-2.67</t>
  </si>
  <si>
    <t>0.05</t>
  </si>
  <si>
    <t>-2.68</t>
  </si>
  <si>
    <t>Tangible Book Value</t>
  </si>
  <si>
    <t>Tangible Book Value Per Share</t>
  </si>
  <si>
    <t>-2.69</t>
  </si>
  <si>
    <t>Total Debt</t>
  </si>
  <si>
    <t>Net Debt</t>
  </si>
  <si>
    <t>Account Code - Inventory Valuation</t>
  </si>
  <si>
    <t>Land - (BS)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</si>
  <si>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</si>
  <si>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</si>
  <si>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</si>
  <si>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</si>
  <si>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</si>
  <si>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</si>
  <si>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</si>
  <si>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</si>
  <si>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</si>
  <si>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</si>
  <si>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</si>
  <si>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</si>
  <si>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</si>
  <si>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</si>
  <si>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</si>
  <si>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</si>
  <si>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</si>
  <si>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</si>
  <si>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</si>
  <si>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</si>
  <si>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</si>
  <si>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</si>
  <si>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</si>
  <si>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</si>
  <si>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</si>
  <si>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</si>
  <si>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-1.63</t>
  </si>
  <si>
    <t>-1.72</t>
  </si>
  <si>
    <t>-5.38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</si>
  <si>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</si>
  <si>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</si>
  <si>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</si>
  <si>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</si>
  <si>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</si>
  <si>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</si>
  <si>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-1.02</t>
  </si>
  <si>
    <t>-1.07</t>
  </si>
  <si>
    <t>-3.19</t>
  </si>
  <si>
    <t>Normalized Diluted EPS</t>
  </si>
  <si>
    <t>EBITDA</t>
  </si>
  <si>
    <t>EBITA</t>
  </si>
  <si>
    <t>EBIT</t>
  </si>
  <si>
    <t>Effective Tax Rate - (Ratio)</t>
  </si>
  <si>
    <t>-0.02</t>
  </si>
  <si>
    <t>-0.03</t>
  </si>
  <si>
    <t>-0.01</t>
  </si>
  <si>
    <t>Current Domestic Taxes</t>
  </si>
  <si>
    <t>Total Current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</si>
  <si>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</si>
  <si>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</si>
  <si>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</si>
  <si>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</si>
  <si>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</si>
  <si>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</si>
  <si>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</si>
  <si>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</si>
  <si>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</si>
  <si>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</si>
  <si>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-88.47</t>
  </si>
  <si>
    <t>-113.32</t>
  </si>
  <si>
    <t>Return on Total Capital</t>
  </si>
  <si>
    <t>-110.6</t>
  </si>
  <si>
    <t>147.7</t>
  </si>
  <si>
    <t>Return On Equity %</t>
  </si>
  <si>
    <t>146.64</t>
  </si>
  <si>
    <t>290.4</t>
  </si>
  <si>
    <t>Return on Common Equity</t>
  </si>
  <si>
    <t>Margin Analysis</t>
  </si>
  <si>
    <t>Gross Profit Margin %</t>
  </si>
  <si>
    <t>92.96</t>
  </si>
  <si>
    <t>76.62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</si>
  <si>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</si>
  <si>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</si>
  <si>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</si>
  <si>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</si>
  <si>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</si>
  <si>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</si>
  <si>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</si>
  <si>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</si>
  <si>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</si>
  <si>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</si>
  <si>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</si>
  <si>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</t>
  </si>
  <si>
    <t>Fixed Assets Turnover</t>
  </si>
  <si>
    <t>Short Term Liquidity</t>
  </si>
  <si>
    <t>Current Ratio</t>
  </si>
  <si>
    <t>0.01</t>
  </si>
  <si>
    <t>0.02</t>
  </si>
  <si>
    <t>Quick Ratio</t>
  </si>
  <si>
    <t>Operating Cash Flow to Current Liabilities</t>
  </si>
  <si>
    <t>-0.35</t>
  </si>
  <si>
    <t>-1.53</t>
  </si>
  <si>
    <t>-0.56</t>
  </si>
  <si>
    <t>Average Days Payable Outstanding</t>
  </si>
  <si>
    <t>Long Term Solvency</t>
  </si>
  <si>
    <t>Total Debt/Equity</t>
  </si>
  <si>
    <t>-136.58</t>
  </si>
  <si>
    <t>769.93</t>
  </si>
  <si>
    <t>-33.94</t>
  </si>
  <si>
    <t>Total Debt / Total Capital</t>
  </si>
  <si>
    <t>373.38</t>
  </si>
  <si>
    <t>88.5</t>
  </si>
  <si>
    <t>-51.38</t>
  </si>
  <si>
    <t>LT Debt/Equity</t>
  </si>
  <si>
    <t>-0.95</t>
  </si>
  <si>
    <t>-16.92</t>
  </si>
  <si>
    <t>Long-Term Debt / Total Capital</t>
  </si>
  <si>
    <t>2.59</t>
  </si>
  <si>
    <t>-25.61</t>
  </si>
  <si>
    <t>Total Liabilities / Total Assets</t>
  </si>
  <si>
    <t>310.58</t>
  </si>
  <si>
    <t>90.43</t>
  </si>
  <si>
    <t>456.13</t>
  </si>
  <si>
    <t>EBIT / Interest Expense</t>
  </si>
  <si>
    <t>-16.62</t>
  </si>
  <si>
    <t>-10.56</t>
  </si>
  <si>
    <t>-39.93</t>
  </si>
  <si>
    <t>EBITDA / Interest Expense</t>
  </si>
  <si>
    <t>-15.77</t>
  </si>
  <si>
    <t>-10.03</t>
  </si>
  <si>
    <t>-38.31</t>
  </si>
  <si>
    <t>(EBITDA - Capex) / Interest Expense</t>
  </si>
  <si>
    <t>-16.07</t>
  </si>
  <si>
    <t>-10.08</t>
  </si>
  <si>
    <t>Total Debt / EBITDA</t>
  </si>
  <si>
    <t>-2.51</t>
  </si>
  <si>
    <t>-0.52</t>
  </si>
  <si>
    <t>-0.7</t>
  </si>
  <si>
    <t>Net Debt / EBITDA</t>
  </si>
  <si>
    <t>-2.49</t>
  </si>
  <si>
    <t>Total Debt / (EBITDA - Capex)</t>
  </si>
  <si>
    <t>-2.46</t>
  </si>
  <si>
    <t>Net Debt / (EBITDA - Capex)</t>
  </si>
  <si>
    <t>-2.44</t>
  </si>
  <si>
    <t>-0.51</t>
  </si>
  <si>
    <t>Growth Over Prior Year</t>
  </si>
  <si>
    <t>Total Revenues, 1 Yr. Growth %</t>
  </si>
  <si>
    <t>-81.92</t>
  </si>
  <si>
    <t>Gross Profit, 1 Yr. Growth %</t>
  </si>
  <si>
    <t>-85.1</t>
  </si>
  <si>
    <t>EBITDA, 1 Yr. Growth %</t>
  </si>
  <si>
    <t>11.59</t>
  </si>
  <si>
    <t>23.37</t>
  </si>
  <si>
    <t>EBITA, 1 Yr. Growth %</t>
  </si>
  <si>
    <t>11.37</t>
  </si>
  <si>
    <t>22.18</t>
  </si>
  <si>
    <t>EBIT, 1 Yr. Growth %</t>
  </si>
  <si>
    <t>Earnings From Cont. Operations, 1 Yr. Growth %</t>
  </si>
  <si>
    <t>210.06</t>
  </si>
  <si>
    <t>Net Income, 1 Yr. Growth %</t>
  </si>
  <si>
    <t>Normalized Net Income, 1 Yr. Growth %</t>
  </si>
  <si>
    <t>14.99</t>
  </si>
  <si>
    <t>196.1</t>
  </si>
  <si>
    <t>Diluted EPS Before Extra, 1 Yr. Growth %</t>
  </si>
  <si>
    <t>5.29</t>
  </si>
  <si>
    <t>27.75</t>
  </si>
  <si>
    <t>Net Property, Plant and Equip., 1 Yr. Growth %</t>
  </si>
  <si>
    <t>-8.56</t>
  </si>
  <si>
    <t>-8.97</t>
  </si>
  <si>
    <t>Total Assets, 1 Yr. Growth %</t>
  </si>
  <si>
    <t>-9.63</t>
  </si>
  <si>
    <t>0.92</t>
  </si>
  <si>
    <t>Tangible Book Value, 1 Yr. Growth %</t>
  </si>
  <si>
    <t>-103.84</t>
  </si>
  <si>
    <t>Common Equity, 1 Yr. Growth %</t>
  </si>
  <si>
    <t>-104.11</t>
  </si>
  <si>
    <t>Cash From Operations, 1 Yr. Growth %</t>
  </si>
  <si>
    <t>15.39</t>
  </si>
  <si>
    <t>-2.7</t>
  </si>
  <si>
    <t>Capital Expenditures, 1 Yr. Growth %</t>
  </si>
  <si>
    <t>-74.94</t>
  </si>
  <si>
    <t>Levered Free Cash Flow, 1 Yr. Growth %</t>
  </si>
  <si>
    <t>-166.81</t>
  </si>
  <si>
    <t>Unlevered Free Cash Flow, 1 Yr. Growth %</t>
  </si>
  <si>
    <t>-176.02</t>
  </si>
  <si>
    <t>Compound Annual Growth Rate Over Two Years</t>
  </si>
  <si>
    <t>EBITDA, 2 Yr. CAGR %</t>
  </si>
  <si>
    <t>17.33</t>
  </si>
  <si>
    <t>EBITA, 2 Yr. CAGR %</t>
  </si>
  <si>
    <t>16.65</t>
  </si>
  <si>
    <t>EBIT, 2 Yr. CAGR %</t>
  </si>
  <si>
    <t>Earnings From Cont. Operations, 2 Yr. CAGR %</t>
  </si>
  <si>
    <t>88.83</t>
  </si>
  <si>
    <t>Net Income, 2 Yr. CAGR %</t>
  </si>
  <si>
    <t>Normalized Net Income, 2 Yr. CAGR %</t>
  </si>
  <si>
    <t>83.91</t>
  </si>
  <si>
    <t>Diluted EPS Before Extra, 2 Yr. CAGR %</t>
  </si>
  <si>
    <t>81.48</t>
  </si>
  <si>
    <t>Net Property, Plant and Equip., 2 Yr. CAGR %</t>
  </si>
  <si>
    <t>-8.76</t>
  </si>
  <si>
    <t>Total Assets, 2 Yr. CAGR %</t>
  </si>
  <si>
    <t>-4.5</t>
  </si>
  <si>
    <t>Tangible Book Value, 2 Yr. CAGR %</t>
  </si>
  <si>
    <t>24.15</t>
  </si>
  <si>
    <t>Common Equity, 2 Yr. CAGR %</t>
  </si>
  <si>
    <t>24.2</t>
  </si>
  <si>
    <t>Cash From Operations, 2 Yr. CAGR %</t>
  </si>
  <si>
    <t>5.96</t>
  </si>
  <si>
    <t>2021</t>
  </si>
  <si>
    <t>2022</t>
  </si>
  <si>
    <t>2023</t>
  </si>
  <si>
    <t>Capitalization
                                    1</t>
  </si>
  <si>
    <t>-</t>
  </si>
  <si>
    <t>60.19</t>
  </si>
  <si>
    <t>Change</t>
  </si>
  <si>
    <t>Enterprise Value (EV)
                                    1</t>
  </si>
  <si>
    <t>80.09</t>
  </si>
  <si>
    <t>P/E ratio</t>
  </si>
  <si>
    <t>-5.94x</t>
  </si>
  <si>
    <t>-5.79x</t>
  </si>
  <si>
    <t>-0.51x</t>
  </si>
  <si>
    <t>PBR</t>
  </si>
  <si>
    <t>-3.63x</t>
  </si>
  <si>
    <t>207x</t>
  </si>
  <si>
    <t>-1.03x</t>
  </si>
  <si>
    <t>PEG</t>
  </si>
  <si>
    <t>-1.09x</t>
  </si>
  <si>
    <t>-0x</t>
  </si>
  <si>
    <t>Capitalization / Revenue</t>
  </si>
  <si>
    <t>EV / Revenue</t>
  </si>
  <si>
    <t>EV / EBITDA</t>
  </si>
  <si>
    <t>-2.81x</t>
  </si>
  <si>
    <t>EV / EBIT</t>
  </si>
  <si>
    <t>-2.69x</t>
  </si>
  <si>
    <t>EV / FCF</t>
  </si>
  <si>
    <t>7,077,483x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</si>
  <si>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</si>
  <si>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</si>
  <si>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</si>
  <si>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</si>
  <si>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</si>
  <si>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-1.633</t>
  </si>
  <si>
    <t>-1.719</t>
  </si>
  <si>
    <t>-5.377</t>
  </si>
  <si>
    <t>Distribution rate</t>
  </si>
  <si>
    <t>Net sales
                                    1</t>
  </si>
  <si>
    <t>0.426</t>
  </si>
  <si>
    <t>0.077</t>
  </si>
  <si>
    <t>EBITDA
                                    1</t>
  </si>
  <si>
    <t>-20.73</t>
  </si>
  <si>
    <t>-23.14</t>
  </si>
  <si>
    <t>-28.54</t>
  </si>
  <si>
    <t>EBIT
                                    1</t>
  </si>
  <si>
    <t>-21.86</t>
  </si>
  <si>
    <t>-24.35</t>
  </si>
  <si>
    <t>-29.75</t>
  </si>
  <si>
    <t>Net income
                                    1</t>
  </si>
  <si>
    <t>-23.26</t>
  </si>
  <si>
    <t>-26.75</t>
  </si>
  <si>
    <t>-82.95</t>
  </si>
  <si>
    <t>Net Debt
                                    1</t>
  </si>
  <si>
    <t>51.62</t>
  </si>
  <si>
    <t>11.92</t>
  </si>
  <si>
    <t>19.9</t>
  </si>
  <si>
    <t>Reference price
                                    2</t>
  </si>
  <si>
    <t>9.6900</t>
  </si>
  <si>
    <t>9.9500</t>
  </si>
  <si>
    <t>2.7500</t>
  </si>
  <si>
    <t>Nbr of stocks (in thousands)</t>
  </si>
  <si>
    <t>21,889</t>
  </si>
  <si>
    <t>Announcement Date</t>
  </si>
  <si>
    <t>8/4/23</t>
  </si>
  <si>
    <t>4/16/24</t>
  </si>
  <si>
    <t>address1</t>
  </si>
  <si>
    <t>3001 Daimler Street</t>
  </si>
  <si>
    <t>city</t>
  </si>
  <si>
    <t>Santa Ana</t>
  </si>
  <si>
    <t>state</t>
  </si>
  <si>
    <t>CA</t>
  </si>
  <si>
    <t>zip</t>
  </si>
  <si>
    <t>92705</t>
  </si>
  <si>
    <t>country</t>
  </si>
  <si>
    <t>phone</t>
  </si>
  <si>
    <t>949-396-6830</t>
  </si>
  <si>
    <t>website</t>
  </si>
  <si>
    <t>https://nkgenbiotech.com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</si>
  <si>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</si>
  <si>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</si>
  <si>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</si>
  <si>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</si>
  <si>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</si>
  <si>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</si>
  <si>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</si>
  <si>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</si>
  <si>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</si>
  <si>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</si>
  <si>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</si>
  <si>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NKGen Biotech, Inc. operates as a clinical-stage biotechnology company that focuses on the development and commercialization of autologous, allogeneic, and CAR-NK natural killer cell therapies. Its lead products include SNK01, an autologous NK cell therapy candidate treatment for neurodegenerative diseases; and SNK02, an allogeneic NK cell therapy, which is in Phase 1 clinical trials for refractory solid tumors. The company has a license agreement with NKMAX. The company was formerly known as NKMAX America, Inc. NKGen Biotech, Inc. was founded in 2017 and is headquartered in Santa Ana, California.</t>
  </si>
  <si>
    <t>fullTimeEmployees</t>
  </si>
  <si>
    <t>companyOfficers</t>
  </si>
  <si>
    <t>[{'maxAge': 1, 'name': 'Dr. Paul Y.  Song M.D.', 'age': 58, 'title': 'CEO &amp; Chairman', 'yearBorn': 1966, 'fiscalYear': 2023, 'totalPay': 650000, 'exercisedValue': 0, 'unexercisedValue': 0}, {'maxAge': 1, 'name': 'Dr. Yong Man  Kim Ph.D.', 'age': 59, 'title': 'Chief Scientific Officer', 'yearBorn': 1965, 'fiscalYear': 2023, 'totalPay': 60000, 'exercisedValue': 0, 'unexercisedValue': 0}, {'maxAge': 1, 'name': 'Mr. James A. Graf', 'age': 59, 'title': 'Interim Chief Financial Officer', 'yearBorn': 1965, 'fiscalYear': 2023, 'exercisedValue': 0, 'unexercisedValue': 0}, {'maxAge': 1, 'name': 'Ms. Yoonmi  Kang', 'title': 'SVP of Technical Ops &amp; Development', 'fiscalYear': 2023, 'exercisedValue': 0, 'unexercisedValue': 0}, {'maxAge': 1, 'name': 'Ms. Irene  Chang', 'title': 'SVP, HR &amp; Corporate Culture', 'fiscalYear': 2023, 'exercisedValue': 0, 'unexercisedValue': 0}, {'maxAge': 1, 'name': 'Ms. Denise A. Chua CLS, MBA, MT (ASCP)', 'title': 'SVP of Corporate Affairs', 'fiscalYear': 2023, 'exercisedValue': 0, 'unexercisedValue': 0}, {'maxAge': 1, 'name': 'Mr. Ryan  Park C.F.A.', 'title': 'EVP of Financial Planning &amp; Analysis and Corporate Strategy',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</si>
  <si>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</si>
  <si>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</si>
  <si>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</si>
  <si>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</si>
  <si>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</si>
  <si>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</si>
  <si>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</si>
  <si>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</si>
  <si>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</si>
  <si>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</si>
  <si>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</si>
  <si>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</si>
  <si>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</si>
  <si>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</si>
  <si>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</si>
  <si>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</si>
  <si>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</si>
  <si>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</si>
  <si>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</si>
  <si>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</si>
  <si>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</si>
  <si>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</si>
  <si>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</si>
  <si>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</si>
  <si>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</si>
  <si>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</si>
  <si>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</si>
  <si>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</si>
  <si>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</si>
  <si>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</si>
  <si>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</si>
  <si>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</si>
  <si>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</si>
  <si>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</si>
  <si>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</si>
  <si>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</si>
  <si>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</si>
  <si>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</si>
  <si>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</si>
  <si>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</si>
  <si>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</si>
  <si>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</si>
  <si>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</si>
  <si>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</si>
  <si>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</si>
  <si>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</si>
  <si>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</si>
  <si>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</si>
  <si>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</si>
  <si>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</si>
  <si>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</si>
  <si>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</si>
  <si>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</si>
  <si>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</si>
  <si>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</si>
  <si>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</si>
  <si>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</si>
  <si>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NKGen Biotech,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</si>
  <si>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</si>
  <si>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</si>
  <si>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</si>
  <si>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</si>
  <si>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</si>
  <si>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</si>
  <si>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</si>
  <si>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fcdfc701-b224-3dd9-a78d-de29fa809024</t>
  </si>
  <si>
    <t>messageBoardId</t>
  </si>
  <si>
    <t>finmb_595547196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</si>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</sst>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nkgenbiotec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0.4743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56.23456517304415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1.7327576E7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-2.705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-23.0</v>
      </c>
      <c r="C2" s="1">
        <v>-26.0</v>
      </c>
      <c r="D2" s="1">
        <v>-82.0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1.0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1.0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9.0</v>
      </c>
      <c r="C5" s="1">
        <v>6.0</v>
      </c>
      <c r="D5" s="1">
        <v>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1.0</v>
      </c>
      <c r="C6" s="1">
        <v>2.0</v>
      </c>
      <c r="D6" s="1">
        <v>53.0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11.0</v>
      </c>
      <c r="C7" s="1">
        <v>-2.0</v>
      </c>
      <c r="D7" s="1">
        <v>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95.0</v>
      </c>
      <c r="C8" s="1">
        <v>44.0</v>
      </c>
      <c r="D8" s="1">
        <v>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-13.0</v>
      </c>
      <c r="C9" s="1">
        <v>-38.0</v>
      </c>
      <c r="D9" s="1">
        <v>-1.0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-19.0</v>
      </c>
      <c r="C10" s="1">
        <v>-22.0</v>
      </c>
      <c r="D10" s="1">
        <v>-21.0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-40.0</v>
      </c>
      <c r="C11" s="1">
        <v>-10.0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-5.0</v>
      </c>
      <c r="C12" s="1">
        <v>-6.0</v>
      </c>
      <c r="D12" s="1">
        <v>-4.0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-45.0</v>
      </c>
      <c r="C13" s="1">
        <v>-16.0</v>
      </c>
      <c r="D13" s="1">
        <v>-4.0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20.0</v>
      </c>
      <c r="C14" s="1">
        <v>23.0</v>
      </c>
      <c r="D14" s="1">
        <v>10.0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16.0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20.0</v>
      </c>
      <c r="C16" s="1">
        <v>23.0</v>
      </c>
      <c r="D16" s="1">
        <v>26.0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-40.0</v>
      </c>
      <c r="C17" s="1">
        <v>-67.0</v>
      </c>
      <c r="D17" s="1">
        <v>-30.0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-40.0</v>
      </c>
      <c r="C18" s="1">
        <v>-67.0</v>
      </c>
      <c r="D18" s="1">
        <v>-30.0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6.0</v>
      </c>
      <c r="C19" s="1">
        <v>16.0</v>
      </c>
      <c r="D19" s="1">
        <v>1.0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20.0</v>
      </c>
      <c r="C21" s="1">
        <v>22.0</v>
      </c>
      <c r="D21" s="1">
        <v>22.0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15.0</v>
      </c>
      <c r="C22" s="1">
        <v>-23.0</v>
      </c>
      <c r="D22" s="1">
        <v>15.0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-16.0</v>
      </c>
      <c r="D24" s="1">
        <v>11.0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-15.0</v>
      </c>
      <c r="D25" s="1">
        <v>11.0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1.0</v>
      </c>
      <c r="D26" s="1">
        <v>-25.0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20.0</v>
      </c>
      <c r="C27" s="1">
        <v>22.0</v>
      </c>
      <c r="D27" s="1">
        <v>26.0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35.0</v>
      </c>
      <c r="C3" s="1">
        <v>11.0</v>
      </c>
      <c r="D3" s="1">
        <v>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35.0</v>
      </c>
      <c r="C4" s="1">
        <v>11.0</v>
      </c>
      <c r="D4" s="1">
        <v>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0.0</v>
      </c>
      <c r="C5" s="1">
        <v>2.0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6.0</v>
      </c>
      <c r="C6" s="1">
        <v>6.0</v>
      </c>
      <c r="D6" s="1">
        <v>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6.0</v>
      </c>
      <c r="C7" s="1">
        <v>9.0</v>
      </c>
      <c r="D7" s="1">
        <v>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17.0</v>
      </c>
      <c r="C8" s="1">
        <v>13.0</v>
      </c>
      <c r="D8" s="1">
        <v>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0.0</v>
      </c>
      <c r="C9" s="1">
        <v>0.0</v>
      </c>
      <c r="D9" s="1">
        <v>25.0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2.0</v>
      </c>
      <c r="C10" s="1">
        <v>0.0</v>
      </c>
      <c r="D10" s="1">
        <v>6.0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61.0</v>
      </c>
      <c r="C11" s="1">
        <v>35.0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18.0</v>
      </c>
      <c r="C12" s="1">
        <v>18.0</v>
      </c>
      <c r="D12" s="1">
        <v>18.0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-1.0</v>
      </c>
      <c r="C13" s="1">
        <v>-2.0</v>
      </c>
      <c r="D13" s="1">
        <v>-3.0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17.0</v>
      </c>
      <c r="C14" s="1">
        <v>15.0</v>
      </c>
      <c r="D14" s="1">
        <v>14.0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8.0</v>
      </c>
      <c r="C15" s="1">
        <v>9.0</v>
      </c>
      <c r="D15" s="1">
        <v>9.0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18.0</v>
      </c>
      <c r="C16" s="1">
        <v>16.0</v>
      </c>
      <c r="D16" s="1">
        <v>16.0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1.0</v>
      </c>
      <c r="C18" s="1">
        <v>97.0</v>
      </c>
      <c r="D18" s="1">
        <v>11.0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48.0</v>
      </c>
      <c r="C19" s="1">
        <v>1.0</v>
      </c>
      <c r="D19" s="1">
        <v>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51.0</v>
      </c>
      <c r="C20" s="1">
        <v>11.0</v>
      </c>
      <c r="D20" s="1">
        <v>9.0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45.0</v>
      </c>
      <c r="C21" s="1">
        <v>37.0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1.0</v>
      </c>
      <c r="C22" s="1">
        <v>8.0</v>
      </c>
      <c r="D22" s="1">
        <v>16.0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55.0</v>
      </c>
      <c r="C23" s="1">
        <v>14.0</v>
      </c>
      <c r="D23" s="1">
        <v>39.0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0.0</v>
      </c>
      <c r="C24" s="1">
        <v>0.0</v>
      </c>
      <c r="D24" s="1">
        <v>9.0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36.0</v>
      </c>
      <c r="C25" s="1">
        <v>0.0</v>
      </c>
      <c r="D25" s="1">
        <v>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1.0</v>
      </c>
      <c r="C26" s="1">
        <v>2.0</v>
      </c>
      <c r="D26" s="1">
        <v>3.0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0.0</v>
      </c>
      <c r="C27" s="1">
        <v>0.0</v>
      </c>
      <c r="D27" s="1">
        <v>25.0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56.0</v>
      </c>
      <c r="C28" s="1">
        <v>14.0</v>
      </c>
      <c r="D28" s="1">
        <v>75.0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1.0</v>
      </c>
      <c r="C29" s="1">
        <v>3.0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14.0</v>
      </c>
      <c r="C30" s="1">
        <v>80.0</v>
      </c>
      <c r="D30" s="1">
        <v>122.0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-52.0</v>
      </c>
      <c r="C31" s="1">
        <v>-79.0</v>
      </c>
      <c r="D31" s="1">
        <v>-162.0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0.0</v>
      </c>
      <c r="C32" s="1">
        <v>0.0</v>
      </c>
      <c r="D32" s="1">
        <v>-18.0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-38.0</v>
      </c>
      <c r="C33" s="1">
        <v>1.0</v>
      </c>
      <c r="D33" s="1">
        <v>-58.0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-38.0</v>
      </c>
      <c r="C34" s="1">
        <v>1.0</v>
      </c>
      <c r="D34" s="1">
        <v>-58.0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18.0</v>
      </c>
      <c r="C35" s="1">
        <v>16.0</v>
      </c>
      <c r="D35" s="1">
        <v>16.0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14.0</v>
      </c>
      <c r="C37" s="1">
        <v>32.0</v>
      </c>
      <c r="D37" s="1">
        <v>22.0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14.0</v>
      </c>
      <c r="C38" s="1">
        <v>32.0</v>
      </c>
      <c r="D38" s="1">
        <v>21.0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 t="s">
        <v>89</v>
      </c>
      <c r="C39" s="1" t="s">
        <v>90</v>
      </c>
      <c r="D39" s="1" t="s">
        <v>91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-38.0</v>
      </c>
      <c r="C40" s="1">
        <v>1.0</v>
      </c>
      <c r="D40" s="1">
        <v>-58.0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 t="s">
        <v>91</v>
      </c>
      <c r="C41" s="1" t="s">
        <v>90</v>
      </c>
      <c r="D41" s="1" t="s">
        <v>94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51.0</v>
      </c>
      <c r="C42" s="1">
        <v>12.0</v>
      </c>
      <c r="D42" s="1">
        <v>19.0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>
        <v>51.0</v>
      </c>
      <c r="C43" s="1">
        <v>11.0</v>
      </c>
      <c r="D43" s="1">
        <v>19.0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97</v>
      </c>
      <c r="B44" s="1">
        <v>0.0</v>
      </c>
      <c r="C44" s="1">
        <v>3.0</v>
      </c>
      <c r="D44" s="1">
        <v>3.0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98</v>
      </c>
      <c r="B45" s="1">
        <v>5.0</v>
      </c>
      <c r="C45" s="1">
        <v>5.0</v>
      </c>
      <c r="D45" s="1">
        <v>5.0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99</v>
      </c>
      <c r="B46" s="1">
        <v>8.0</v>
      </c>
      <c r="C46" s="1">
        <v>8.0</v>
      </c>
      <c r="D46" s="1">
        <v>8.0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100</v>
      </c>
      <c r="B47" s="1">
        <v>4.0</v>
      </c>
      <c r="C47" s="1">
        <v>4.0</v>
      </c>
      <c r="D47" s="1">
        <v>4.0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101</v>
      </c>
      <c r="B48" s="1">
        <v>0.0</v>
      </c>
      <c r="C48" s="1">
        <v>0.0</v>
      </c>
      <c r="D48" s="1">
        <v>63.0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42.0</v>
      </c>
      <c r="C2" s="1">
        <v>7.0</v>
      </c>
      <c r="D2" s="1">
        <v>0.0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42.0</v>
      </c>
      <c r="C3" s="1">
        <v>7.0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3.0</v>
      </c>
      <c r="C4" s="1">
        <v>1.0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39.0</v>
      </c>
      <c r="C5" s="1">
        <v>5.0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7.0</v>
      </c>
      <c r="C6" s="1">
        <v>7.0</v>
      </c>
      <c r="D6" s="1">
        <v>14.0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14.0</v>
      </c>
      <c r="C7" s="1">
        <v>16.0</v>
      </c>
      <c r="D7" s="1">
        <v>15.0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22.0</v>
      </c>
      <c r="C8" s="1">
        <v>24.0</v>
      </c>
      <c r="D8" s="1">
        <v>29.0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-21.0</v>
      </c>
      <c r="C9" s="1">
        <v>-24.0</v>
      </c>
      <c r="D9" s="1">
        <v>-29.0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-1.0</v>
      </c>
      <c r="C10" s="1">
        <v>-2.0</v>
      </c>
      <c r="D10" s="1">
        <v>-74.0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-1.0</v>
      </c>
      <c r="C11" s="1">
        <v>-2.0</v>
      </c>
      <c r="D11" s="1">
        <v>-74.0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-8.0</v>
      </c>
      <c r="C12" s="1">
        <v>-9.0</v>
      </c>
      <c r="D12" s="1">
        <v>-48.0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-23.0</v>
      </c>
      <c r="C13" s="1">
        <v>-26.0</v>
      </c>
      <c r="D13" s="1">
        <v>-78.0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>
        <v>0.0</v>
      </c>
      <c r="C14" s="1">
        <v>0.0</v>
      </c>
      <c r="D14" s="1">
        <v>-3.0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0.0</v>
      </c>
      <c r="C15" s="1">
        <v>0.0</v>
      </c>
      <c r="D15" s="1">
        <v>-94.0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-23.0</v>
      </c>
      <c r="C16" s="1">
        <v>-26.0</v>
      </c>
      <c r="D16" s="1">
        <v>-82.0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0.0</v>
      </c>
      <c r="C17" s="1">
        <v>0.0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</v>
      </c>
      <c r="B18" s="1">
        <v>-23.0</v>
      </c>
      <c r="C18" s="1">
        <v>-26.0</v>
      </c>
      <c r="D18" s="1">
        <v>-82.0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</v>
      </c>
      <c r="B19" s="1">
        <v>-23.0</v>
      </c>
      <c r="C19" s="1">
        <v>-26.0</v>
      </c>
      <c r="D19" s="1">
        <v>-82.0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</v>
      </c>
      <c r="B20" s="1">
        <v>-23.0</v>
      </c>
      <c r="C20" s="1">
        <v>-26.0</v>
      </c>
      <c r="D20" s="1">
        <v>-82.0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</v>
      </c>
      <c r="B21" s="1">
        <v>-23.0</v>
      </c>
      <c r="C21" s="1">
        <v>-26.0</v>
      </c>
      <c r="D21" s="1">
        <v>-82.0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>
        <v>-23.0</v>
      </c>
      <c r="C22" s="1">
        <v>-26.0</v>
      </c>
      <c r="D22" s="1">
        <v>-82.0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1" t="s">
        <v>125</v>
      </c>
      <c r="C24" s="1" t="s">
        <v>126</v>
      </c>
      <c r="D24" s="1" t="s">
        <v>127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128</v>
      </c>
      <c r="B25" s="1" t="s">
        <v>125</v>
      </c>
      <c r="C25" s="1" t="s">
        <v>126</v>
      </c>
      <c r="D25" s="1" t="s">
        <v>127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</v>
      </c>
      <c r="B26" s="1">
        <v>14.0</v>
      </c>
      <c r="C26" s="1">
        <v>15.0</v>
      </c>
      <c r="D26" s="1">
        <v>15.0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130</v>
      </c>
      <c r="B27" s="1" t="s">
        <v>125</v>
      </c>
      <c r="C27" s="1" t="s">
        <v>126</v>
      </c>
      <c r="D27" s="1" t="s">
        <v>127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131</v>
      </c>
      <c r="B28" s="1" t="s">
        <v>125</v>
      </c>
      <c r="C28" s="1" t="s">
        <v>126</v>
      </c>
      <c r="D28" s="1" t="s">
        <v>127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132</v>
      </c>
      <c r="B29" s="1">
        <v>14.0</v>
      </c>
      <c r="C29" s="1">
        <v>15.0</v>
      </c>
      <c r="D29" s="1">
        <v>15.0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133</v>
      </c>
      <c r="B30" s="1" t="s">
        <v>134</v>
      </c>
      <c r="C30" s="1" t="s">
        <v>135</v>
      </c>
      <c r="D30" s="1" t="s">
        <v>136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137</v>
      </c>
      <c r="B31" s="1" t="s">
        <v>134</v>
      </c>
      <c r="C31" s="1" t="s">
        <v>135</v>
      </c>
      <c r="D31" s="1" t="s">
        <v>136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138</v>
      </c>
      <c r="B33" s="1">
        <v>-20.0</v>
      </c>
      <c r="C33" s="1">
        <v>-23.0</v>
      </c>
      <c r="D33" s="1">
        <v>-28.0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139</v>
      </c>
      <c r="B34" s="1">
        <v>-21.0</v>
      </c>
      <c r="C34" s="1">
        <v>-24.0</v>
      </c>
      <c r="D34" s="1">
        <v>-29.0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140</v>
      </c>
      <c r="B35" s="1">
        <v>-21.0</v>
      </c>
      <c r="C35" s="1">
        <v>-24.0</v>
      </c>
      <c r="D35" s="1">
        <v>-29.0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141</v>
      </c>
      <c r="B36" s="1" t="s">
        <v>142</v>
      </c>
      <c r="C36" s="1" t="s">
        <v>143</v>
      </c>
      <c r="D36" s="1" t="s">
        <v>144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145</v>
      </c>
      <c r="B37" s="1">
        <v>0.0</v>
      </c>
      <c r="C37" s="1">
        <v>0.0</v>
      </c>
      <c r="D37" s="1">
        <v>0.0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146</v>
      </c>
      <c r="B38" s="1">
        <v>0.0</v>
      </c>
      <c r="C38" s="1">
        <v>0.0</v>
      </c>
      <c r="D38" s="1">
        <v>0.0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147</v>
      </c>
      <c r="B39" s="1">
        <v>-14.0</v>
      </c>
      <c r="C39" s="1">
        <v>-16.0</v>
      </c>
      <c r="D39" s="1">
        <v>-49.0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149</v>
      </c>
      <c r="B41" s="1">
        <v>7.0</v>
      </c>
      <c r="C41" s="1">
        <v>7.0</v>
      </c>
      <c r="D41" s="1">
        <v>14.0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150</v>
      </c>
      <c r="B42" s="1">
        <v>14.0</v>
      </c>
      <c r="C42" s="1">
        <v>16.0</v>
      </c>
      <c r="D42" s="1">
        <v>15.0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151</v>
      </c>
      <c r="B43" s="1">
        <v>0.0</v>
      </c>
      <c r="C43" s="1">
        <v>0.0</v>
      </c>
      <c r="D43" s="1">
        <v>89.0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152</v>
      </c>
      <c r="B44" s="1">
        <v>0.0</v>
      </c>
      <c r="C44" s="1">
        <v>0.0</v>
      </c>
      <c r="D44" s="1">
        <v>3.0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153</v>
      </c>
      <c r="B45" s="1">
        <v>9.0</v>
      </c>
      <c r="C45" s="1">
        <v>6.0</v>
      </c>
      <c r="D45" s="1">
        <v>0.0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154</v>
      </c>
      <c r="B46" s="1">
        <v>9.0</v>
      </c>
      <c r="C46" s="1">
        <v>6.0</v>
      </c>
      <c r="D46" s="1">
        <v>4.0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156</v>
      </c>
      <c r="B3" s="1">
        <v>0.0</v>
      </c>
      <c r="C3" s="1" t="s">
        <v>157</v>
      </c>
      <c r="D3" s="1" t="s">
        <v>158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159</v>
      </c>
      <c r="B4" s="1">
        <v>0.0</v>
      </c>
      <c r="C4" s="1" t="s">
        <v>160</v>
      </c>
      <c r="D4" s="1" t="s">
        <v>161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162</v>
      </c>
      <c r="B5" s="1">
        <v>0.0</v>
      </c>
      <c r="C5" s="1" t="s">
        <v>163</v>
      </c>
      <c r="D5" s="1" t="s">
        <v>164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165</v>
      </c>
      <c r="B6" s="1">
        <v>0.0</v>
      </c>
      <c r="C6" s="1" t="s">
        <v>163</v>
      </c>
      <c r="D6" s="1" t="s">
        <v>164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167</v>
      </c>
      <c r="B8" s="1" t="s">
        <v>168</v>
      </c>
      <c r="C8" s="1" t="s">
        <v>169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170</v>
      </c>
      <c r="B9" s="1">
        <v>0.0</v>
      </c>
      <c r="C9" s="1">
        <v>0.0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171</v>
      </c>
      <c r="B10" s="1">
        <v>0.0</v>
      </c>
      <c r="C10" s="1">
        <v>-3.0</v>
      </c>
      <c r="D10" s="1">
        <v>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172</v>
      </c>
      <c r="B11" s="1">
        <v>0.0</v>
      </c>
      <c r="C11" s="1">
        <v>-3.0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173</v>
      </c>
      <c r="B12" s="1">
        <v>0.0</v>
      </c>
      <c r="C12" s="1">
        <v>-3.0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174</v>
      </c>
      <c r="B13" s="1">
        <v>0.0</v>
      </c>
      <c r="C13" s="1">
        <v>-3.0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175</v>
      </c>
      <c r="B14" s="1">
        <v>0.0</v>
      </c>
      <c r="C14" s="1">
        <v>-3.0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176</v>
      </c>
      <c r="B15" s="1">
        <v>0.0</v>
      </c>
      <c r="C15" s="1">
        <v>-3.0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177</v>
      </c>
      <c r="B16" s="1">
        <v>0.0</v>
      </c>
      <c r="C16" s="1">
        <v>-2.0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178</v>
      </c>
      <c r="B17" s="1">
        <v>0.0</v>
      </c>
      <c r="C17" s="1">
        <v>-2.0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179</v>
      </c>
      <c r="B18" s="1">
        <v>0.0</v>
      </c>
      <c r="C18" s="1">
        <v>-1.0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180</v>
      </c>
      <c r="B20" s="1">
        <v>0.0</v>
      </c>
      <c r="C20" s="1" t="s">
        <v>181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182</v>
      </c>
      <c r="B21" s="1">
        <v>0.0</v>
      </c>
      <c r="C21" s="1" t="s">
        <v>181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184</v>
      </c>
      <c r="B23" s="1" t="s">
        <v>185</v>
      </c>
      <c r="C23" s="1" t="s">
        <v>186</v>
      </c>
      <c r="D23" s="1" t="s">
        <v>90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187</v>
      </c>
      <c r="B24" s="1" t="s">
        <v>185</v>
      </c>
      <c r="C24" s="1" t="s">
        <v>185</v>
      </c>
      <c r="D24" s="1" t="s">
        <v>181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188</v>
      </c>
      <c r="B25" s="1" t="s">
        <v>189</v>
      </c>
      <c r="C25" s="1" t="s">
        <v>190</v>
      </c>
      <c r="D25" s="1" t="s">
        <v>191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192</v>
      </c>
      <c r="B26" s="1">
        <v>0.0</v>
      </c>
      <c r="C26" s="1">
        <v>2.0</v>
      </c>
      <c r="D26" s="1">
        <v>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194</v>
      </c>
      <c r="B28" s="1" t="s">
        <v>195</v>
      </c>
      <c r="C28" s="1" t="s">
        <v>196</v>
      </c>
      <c r="D28" s="1" t="s">
        <v>197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198</v>
      </c>
      <c r="B29" s="1" t="s">
        <v>199</v>
      </c>
      <c r="C29" s="1" t="s">
        <v>200</v>
      </c>
      <c r="D29" s="1" t="s">
        <v>201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202</v>
      </c>
      <c r="B30" s="1" t="s">
        <v>203</v>
      </c>
      <c r="C30" s="1">
        <v>0.0</v>
      </c>
      <c r="D30" s="1" t="s">
        <v>204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205</v>
      </c>
      <c r="B31" s="1" t="s">
        <v>206</v>
      </c>
      <c r="C31" s="1">
        <v>0.0</v>
      </c>
      <c r="D31" s="1" t="s">
        <v>207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208</v>
      </c>
      <c r="B32" s="1" t="s">
        <v>209</v>
      </c>
      <c r="C32" s="1" t="s">
        <v>210</v>
      </c>
      <c r="D32" s="1" t="s">
        <v>211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212</v>
      </c>
      <c r="B33" s="1" t="s">
        <v>213</v>
      </c>
      <c r="C33" s="1" t="s">
        <v>214</v>
      </c>
      <c r="D33" s="1" t="s">
        <v>215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216</v>
      </c>
      <c r="B34" s="1" t="s">
        <v>217</v>
      </c>
      <c r="C34" s="1" t="s">
        <v>218</v>
      </c>
      <c r="D34" s="1" t="s">
        <v>219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220</v>
      </c>
      <c r="B35" s="1" t="s">
        <v>221</v>
      </c>
      <c r="C35" s="1" t="s">
        <v>222</v>
      </c>
      <c r="D35" s="1" t="s">
        <v>219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223</v>
      </c>
      <c r="B36" s="1" t="s">
        <v>224</v>
      </c>
      <c r="C36" s="1" t="s">
        <v>225</v>
      </c>
      <c r="D36" s="1" t="s">
        <v>226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227</v>
      </c>
      <c r="B37" s="1" t="s">
        <v>228</v>
      </c>
      <c r="C37" s="1" t="s">
        <v>225</v>
      </c>
      <c r="D37" s="1" t="s">
        <v>226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229</v>
      </c>
      <c r="B38" s="1" t="s">
        <v>230</v>
      </c>
      <c r="C38" s="1" t="s">
        <v>225</v>
      </c>
      <c r="D38" s="1" t="s">
        <v>226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231</v>
      </c>
      <c r="B39" s="1" t="s">
        <v>232</v>
      </c>
      <c r="C39" s="1" t="s">
        <v>233</v>
      </c>
      <c r="D39" s="1" t="s">
        <v>226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235</v>
      </c>
      <c r="B41" s="1">
        <v>0.0</v>
      </c>
      <c r="C41" s="1" t="s">
        <v>236</v>
      </c>
      <c r="D41" s="1">
        <v>0.0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237</v>
      </c>
      <c r="B42" s="1">
        <v>0.0</v>
      </c>
      <c r="C42" s="1" t="s">
        <v>238</v>
      </c>
      <c r="D42" s="1">
        <v>0.0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239</v>
      </c>
      <c r="B43" s="1">
        <v>0.0</v>
      </c>
      <c r="C43" s="1" t="s">
        <v>240</v>
      </c>
      <c r="D43" s="1" t="s">
        <v>241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242</v>
      </c>
      <c r="B44" s="1">
        <v>0.0</v>
      </c>
      <c r="C44" s="1" t="s">
        <v>243</v>
      </c>
      <c r="D44" s="1" t="s">
        <v>244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245</v>
      </c>
      <c r="B45" s="1">
        <v>0.0</v>
      </c>
      <c r="C45" s="1" t="s">
        <v>243</v>
      </c>
      <c r="D45" s="1" t="s">
        <v>244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246</v>
      </c>
      <c r="B46" s="1">
        <v>0.0</v>
      </c>
      <c r="C46" s="1">
        <v>15.0</v>
      </c>
      <c r="D46" s="1" t="s">
        <v>247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248</v>
      </c>
      <c r="B47" s="1">
        <v>0.0</v>
      </c>
      <c r="C47" s="1">
        <v>15.0</v>
      </c>
      <c r="D47" s="1" t="s">
        <v>247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249</v>
      </c>
      <c r="B48" s="1">
        <v>0.0</v>
      </c>
      <c r="C48" s="1" t="s">
        <v>250</v>
      </c>
      <c r="D48" s="1" t="s">
        <v>251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252</v>
      </c>
      <c r="B49" s="1">
        <v>0.0</v>
      </c>
      <c r="C49" s="1" t="s">
        <v>253</v>
      </c>
      <c r="D49" s="1" t="s">
        <v>254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255</v>
      </c>
      <c r="B50" s="1">
        <v>0.0</v>
      </c>
      <c r="C50" s="1" t="s">
        <v>256</v>
      </c>
      <c r="D50" s="1" t="s">
        <v>257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258</v>
      </c>
      <c r="B51" s="1">
        <v>0.0</v>
      </c>
      <c r="C51" s="1" t="s">
        <v>259</v>
      </c>
      <c r="D51" s="1" t="s">
        <v>260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261</v>
      </c>
      <c r="B52" s="1">
        <v>0.0</v>
      </c>
      <c r="C52" s="1" t="s">
        <v>262</v>
      </c>
      <c r="D52" s="1">
        <v>0.0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263</v>
      </c>
      <c r="B53" s="1">
        <v>0.0</v>
      </c>
      <c r="C53" s="1" t="s">
        <v>264</v>
      </c>
      <c r="D53" s="1">
        <v>0.0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265</v>
      </c>
      <c r="B54" s="1">
        <v>0.0</v>
      </c>
      <c r="C54" s="1" t="s">
        <v>266</v>
      </c>
      <c r="D54" s="1" t="s">
        <v>267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268</v>
      </c>
      <c r="B55" s="1">
        <v>0.0</v>
      </c>
      <c r="C55" s="1" t="s">
        <v>269</v>
      </c>
      <c r="D55" s="1">
        <v>0.0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270</v>
      </c>
      <c r="B56" s="1">
        <v>0.0</v>
      </c>
      <c r="C56" s="1">
        <v>0.0</v>
      </c>
      <c r="D56" s="1" t="s">
        <v>271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272</v>
      </c>
      <c r="B57" s="1">
        <v>0.0</v>
      </c>
      <c r="C57" s="1">
        <v>0.0</v>
      </c>
      <c r="D57" s="1" t="s">
        <v>273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274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275</v>
      </c>
      <c r="B59" s="1">
        <v>0.0</v>
      </c>
      <c r="C59" s="1">
        <v>0.0</v>
      </c>
      <c r="D59" s="1" t="s">
        <v>276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277</v>
      </c>
      <c r="B60" s="1">
        <v>0.0</v>
      </c>
      <c r="C60" s="1">
        <v>0.0</v>
      </c>
      <c r="D60" s="1" t="s">
        <v>278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279</v>
      </c>
      <c r="B61" s="1">
        <v>0.0</v>
      </c>
      <c r="C61" s="1">
        <v>0.0</v>
      </c>
      <c r="D61" s="1" t="s">
        <v>278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280</v>
      </c>
      <c r="B62" s="1">
        <v>0.0</v>
      </c>
      <c r="C62" s="1">
        <v>0.0</v>
      </c>
      <c r="D62" s="1" t="s">
        <v>281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282</v>
      </c>
      <c r="B63" s="1">
        <v>0.0</v>
      </c>
      <c r="C63" s="1">
        <v>0.0</v>
      </c>
      <c r="D63" s="1" t="s">
        <v>281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283</v>
      </c>
      <c r="B64" s="1">
        <v>0.0</v>
      </c>
      <c r="C64" s="1">
        <v>0.0</v>
      </c>
      <c r="D64" s="1" t="s">
        <v>284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285</v>
      </c>
      <c r="B65" s="1">
        <v>0.0</v>
      </c>
      <c r="C65" s="1">
        <v>0.0</v>
      </c>
      <c r="D65" s="1" t="s">
        <v>286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287</v>
      </c>
      <c r="B66" s="1">
        <v>0.0</v>
      </c>
      <c r="C66" s="1">
        <v>0.0</v>
      </c>
      <c r="D66" s="1" t="s">
        <v>288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289</v>
      </c>
      <c r="B67" s="1">
        <v>0.0</v>
      </c>
      <c r="C67" s="1">
        <v>0.0</v>
      </c>
      <c r="D67" s="1" t="s">
        <v>290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291</v>
      </c>
      <c r="B68" s="1">
        <v>0.0</v>
      </c>
      <c r="C68" s="1">
        <v>0.0</v>
      </c>
      <c r="D68" s="1" t="s">
        <v>292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293</v>
      </c>
      <c r="B69" s="1">
        <v>0.0</v>
      </c>
      <c r="C69" s="1">
        <v>0.0</v>
      </c>
      <c r="D69" s="1" t="s">
        <v>294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295</v>
      </c>
      <c r="B70" s="1">
        <v>0.0</v>
      </c>
      <c r="C70" s="1">
        <v>0.0</v>
      </c>
      <c r="D70" s="1" t="s">
        <v>296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297</v>
      </c>
      <c r="C1" s="1" t="s">
        <v>298</v>
      </c>
      <c r="D1" s="1" t="s">
        <v>299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300</v>
      </c>
      <c r="B2" s="1" t="s">
        <v>301</v>
      </c>
      <c r="C2" s="1" t="s">
        <v>301</v>
      </c>
      <c r="D2" s="1" t="s">
        <v>302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303</v>
      </c>
      <c r="B3" s="1" t="s">
        <v>301</v>
      </c>
      <c r="C3" s="1" t="s">
        <v>301</v>
      </c>
      <c r="D3" s="1" t="s">
        <v>301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304</v>
      </c>
      <c r="B4" s="1" t="s">
        <v>301</v>
      </c>
      <c r="C4" s="1" t="s">
        <v>301</v>
      </c>
      <c r="D4" s="1" t="s">
        <v>305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303</v>
      </c>
      <c r="B5" s="1" t="s">
        <v>301</v>
      </c>
      <c r="C5" s="1" t="s">
        <v>301</v>
      </c>
      <c r="D5" s="1" t="s">
        <v>301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306</v>
      </c>
      <c r="B6" s="1" t="s">
        <v>307</v>
      </c>
      <c r="C6" s="1" t="s">
        <v>308</v>
      </c>
      <c r="D6" s="1" t="s">
        <v>309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310</v>
      </c>
      <c r="B7" s="1" t="s">
        <v>311</v>
      </c>
      <c r="C7" s="1" t="s">
        <v>312</v>
      </c>
      <c r="D7" s="1" t="s">
        <v>313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314</v>
      </c>
      <c r="B8" s="1" t="s">
        <v>301</v>
      </c>
      <c r="C8" s="1" t="s">
        <v>315</v>
      </c>
      <c r="D8" s="1" t="s">
        <v>316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317</v>
      </c>
      <c r="B9" s="1" t="s">
        <v>301</v>
      </c>
      <c r="C9" s="1" t="s">
        <v>301</v>
      </c>
      <c r="D9" s="1" t="s">
        <v>301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318</v>
      </c>
      <c r="B10" s="1" t="s">
        <v>301</v>
      </c>
      <c r="C10" s="1" t="s">
        <v>301</v>
      </c>
      <c r="D10" s="1" t="s">
        <v>301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319</v>
      </c>
      <c r="B11" s="1" t="s">
        <v>301</v>
      </c>
      <c r="C11" s="1" t="s">
        <v>301</v>
      </c>
      <c r="D11" s="1" t="s">
        <v>320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321</v>
      </c>
      <c r="B12" s="1" t="s">
        <v>301</v>
      </c>
      <c r="C12" s="1" t="s">
        <v>301</v>
      </c>
      <c r="D12" s="1" t="s">
        <v>322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323</v>
      </c>
      <c r="B13" s="1" t="s">
        <v>301</v>
      </c>
      <c r="C13" s="1" t="s">
        <v>301</v>
      </c>
      <c r="D13" s="1" t="s">
        <v>324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325</v>
      </c>
      <c r="B14" s="1" t="s">
        <v>301</v>
      </c>
      <c r="C14" s="1" t="s">
        <v>301</v>
      </c>
      <c r="D14" s="1" t="s">
        <v>326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327</v>
      </c>
      <c r="B15" s="1" t="s">
        <v>301</v>
      </c>
      <c r="C15" s="1" t="s">
        <v>301</v>
      </c>
      <c r="D15" s="1" t="s">
        <v>301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328</v>
      </c>
      <c r="B16" s="1" t="s">
        <v>301</v>
      </c>
      <c r="C16" s="1" t="s">
        <v>301</v>
      </c>
      <c r="D16" s="1" t="s">
        <v>301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329</v>
      </c>
      <c r="B17" s="1" t="s">
        <v>330</v>
      </c>
      <c r="C17" s="1" t="s">
        <v>331</v>
      </c>
      <c r="D17" s="1" t="s">
        <v>332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333</v>
      </c>
      <c r="B18" s="1" t="s">
        <v>301</v>
      </c>
      <c r="C18" s="1" t="s">
        <v>301</v>
      </c>
      <c r="D18" s="1" t="s">
        <v>301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334</v>
      </c>
      <c r="B19" s="1" t="s">
        <v>335</v>
      </c>
      <c r="C19" s="1" t="s">
        <v>336</v>
      </c>
      <c r="D19" s="1" t="s">
        <v>301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337</v>
      </c>
      <c r="B20" s="1" t="s">
        <v>338</v>
      </c>
      <c r="C20" s="1" t="s">
        <v>339</v>
      </c>
      <c r="D20" s="1" t="s">
        <v>340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341</v>
      </c>
      <c r="B21" s="1" t="s">
        <v>342</v>
      </c>
      <c r="C21" s="1" t="s">
        <v>343</v>
      </c>
      <c r="D21" s="1" t="s">
        <v>344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345</v>
      </c>
      <c r="B22" s="1" t="s">
        <v>346</v>
      </c>
      <c r="C22" s="1" t="s">
        <v>347</v>
      </c>
      <c r="D22" s="1" t="s">
        <v>348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349</v>
      </c>
      <c r="B23" s="1" t="s">
        <v>350</v>
      </c>
      <c r="C23" s="1" t="s">
        <v>351</v>
      </c>
      <c r="D23" s="1" t="s">
        <v>352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353</v>
      </c>
      <c r="B24" s="1" t="s">
        <v>354</v>
      </c>
      <c r="C24" s="1" t="s">
        <v>355</v>
      </c>
      <c r="D24" s="1" t="s">
        <v>356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357</v>
      </c>
      <c r="B25" s="1" t="s">
        <v>301</v>
      </c>
      <c r="C25" s="1" t="s">
        <v>301</v>
      </c>
      <c r="D25" s="1" t="s">
        <v>358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359</v>
      </c>
      <c r="B26" s="1" t="s">
        <v>360</v>
      </c>
      <c r="C26" s="1" t="s">
        <v>360</v>
      </c>
      <c r="D26" s="1" t="s">
        <v>361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362</v>
      </c>
      <c r="B2" s="1" t="s">
        <v>363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364</v>
      </c>
      <c r="B3" s="1" t="s">
        <v>365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366</v>
      </c>
      <c r="B4" s="1" t="s">
        <v>367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368</v>
      </c>
      <c r="B5" s="1" t="s">
        <v>369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370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371</v>
      </c>
      <c r="B7" s="1" t="s">
        <v>372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373</v>
      </c>
      <c r="B8" s="4" t="s">
        <v>374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375</v>
      </c>
      <c r="B9" s="1" t="s">
        <v>376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377</v>
      </c>
      <c r="B10" s="1" t="s">
        <v>378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379</v>
      </c>
      <c r="B11" s="1" t="s">
        <v>376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380</v>
      </c>
      <c r="B12" s="1" t="s">
        <v>381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382</v>
      </c>
      <c r="B13" s="1" t="s">
        <v>383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384</v>
      </c>
      <c r="B14" s="1" t="s">
        <v>381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385</v>
      </c>
      <c r="B15" s="1" t="s">
        <v>386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387</v>
      </c>
      <c r="B16" s="1">
        <v>63.0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388</v>
      </c>
      <c r="B17" s="1" t="s">
        <v>389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390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391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392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393</v>
      </c>
      <c r="B21" s="1">
        <v>0.489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394</v>
      </c>
      <c r="B22" s="1">
        <v>0.4743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395</v>
      </c>
      <c r="B23" s="1">
        <v>0.451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396</v>
      </c>
      <c r="B24" s="1">
        <v>0.51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397</v>
      </c>
      <c r="B25" s="1">
        <v>0.489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398</v>
      </c>
      <c r="B26" s="1">
        <v>0.4743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399</v>
      </c>
      <c r="B27" s="1">
        <v>0.451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400</v>
      </c>
      <c r="B28" s="1">
        <v>0.51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401</v>
      </c>
      <c r="B29" s="1">
        <v>0.524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402</v>
      </c>
      <c r="B30" s="1">
        <v>249883.0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403</v>
      </c>
      <c r="B31" s="1">
        <v>249883.0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404</v>
      </c>
      <c r="B32" s="1">
        <v>1435860.0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405</v>
      </c>
      <c r="B33" s="1">
        <v>488700.0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406</v>
      </c>
      <c r="B34" s="1">
        <v>488700.0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407</v>
      </c>
      <c r="B35" s="1">
        <v>0.35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408</v>
      </c>
      <c r="B36" s="1">
        <v>0.597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409</v>
      </c>
      <c r="B37" s="1">
        <v>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410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411</v>
      </c>
      <c r="B39" s="1">
        <v>1.7327576E7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412</v>
      </c>
      <c r="B40" s="1">
        <v>0.203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413</v>
      </c>
      <c r="B41" s="1">
        <v>4.06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414</v>
      </c>
      <c r="B42" s="1">
        <v>0.44852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415</v>
      </c>
      <c r="B43" s="1">
        <v>0.90095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416</v>
      </c>
      <c r="B44" s="1" t="s">
        <v>417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418</v>
      </c>
      <c r="B45" s="1">
        <v>4.53052E7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419</v>
      </c>
      <c r="B46" s="1">
        <v>1.6304884E7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420</v>
      </c>
      <c r="B47" s="1">
        <v>3.53624E7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421</v>
      </c>
      <c r="B48" s="1">
        <v>722225.0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422</v>
      </c>
      <c r="B49" s="1">
        <v>691794.0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423</v>
      </c>
      <c r="B50" s="1">
        <v>1.7316288E9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424</v>
      </c>
      <c r="B51" s="1">
        <v>1.734048E9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425</v>
      </c>
      <c r="B52" s="1">
        <v>0.020399999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426</v>
      </c>
      <c r="B53" s="1">
        <v>0.41339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427</v>
      </c>
      <c r="B54" s="1">
        <v>0.12191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428</v>
      </c>
      <c r="B55" s="1">
        <v>0.77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429</v>
      </c>
      <c r="B56" s="1">
        <v>0.0719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430</v>
      </c>
      <c r="B57" s="1">
        <v>3.53624E7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431</v>
      </c>
      <c r="B58" s="1">
        <v>-2.705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432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433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434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435</v>
      </c>
      <c r="B62" s="1">
        <v>-8.8253E7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436</v>
      </c>
      <c r="B63" s="1">
        <v>-3.42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437</v>
      </c>
      <c r="B64" s="1">
        <v>-1.499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438</v>
      </c>
      <c r="B65" s="1">
        <v>-0.8195572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439</v>
      </c>
      <c r="B66" s="1">
        <v>0.22263205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440</v>
      </c>
      <c r="B67" s="1" t="s">
        <v>441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442</v>
      </c>
      <c r="B68" s="1" t="s">
        <v>443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444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445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446</v>
      </c>
      <c r="B71" s="1" t="s">
        <v>447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448</v>
      </c>
      <c r="B72" s="1" t="s">
        <v>447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449</v>
      </c>
      <c r="B73" s="1">
        <v>1.6962534E9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450</v>
      </c>
      <c r="B74" s="1" t="s">
        <v>451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452</v>
      </c>
      <c r="B75" s="1" t="s">
        <v>453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454</v>
      </c>
      <c r="B76" s="1" t="s">
        <v>455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456</v>
      </c>
      <c r="B77" s="1" t="s">
        <v>457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458</v>
      </c>
      <c r="B78" s="1">
        <v>-1.8E7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459</v>
      </c>
      <c r="B79" s="1">
        <v>0.49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460</v>
      </c>
      <c r="B80" s="1" t="s">
        <v>461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462</v>
      </c>
      <c r="B81" s="1">
        <v>79000.0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463</v>
      </c>
      <c r="B82" s="1">
        <v>0.002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464</v>
      </c>
      <c r="B83" s="1">
        <v>-3.0226E7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465</v>
      </c>
      <c r="B84" s="1">
        <v>2.8092E7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466</v>
      </c>
      <c r="B85" s="1">
        <v>0.002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467</v>
      </c>
      <c r="B86" s="1">
        <v>0.024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468</v>
      </c>
      <c r="B87" s="1">
        <v>-1.06845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469</v>
      </c>
      <c r="B88" s="1">
        <v>1.27455E7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470</v>
      </c>
      <c r="B89" s="1">
        <v>-2.1537E7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471</v>
      </c>
      <c r="B90" s="1" t="s">
        <v>417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472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-15.0</v>
      </c>
      <c r="D3" s="1">
        <v>11.0</v>
      </c>
      <c r="E3" s="1">
        <f>IF(D3*FORECAST(E2,B3:D3,B2:D2)&gt;0,FORECAST(E2,B3:D3,B2:D2),D3)*$X$1</f>
        <v>9.666666667</v>
      </c>
      <c r="F3" s="1">
        <f>IF(E3*FORECAST(F2,B3:E3,B2:E2)&gt;0,FORECAST(F2,B3:E3,B2:E2),E3)*$X$1</f>
        <v>15.16666667</v>
      </c>
      <c r="G3" s="1">
        <f>IF(F3*FORECAST(G2,B3:F3,B2:F2)&gt;0,FORECAST(G2,B3:F3,B2:F2),F3)*$X$1</f>
        <v>20.66666667</v>
      </c>
      <c r="H3" s="1">
        <f>IF(G3*FORECAST(H2,B3:G3,B2:G2)&gt;0,FORECAST(H2,B3:G3,B2:G2),G3)*$X$1</f>
        <v>26.16666667</v>
      </c>
      <c r="I3" s="1">
        <f>IF(H3*FORECAST(I2,B3:H3,B2:H2)&gt;0,FORECAST(I2,B3:H3,B2:H2),H3)*$X$1</f>
        <v>31.66666667</v>
      </c>
      <c r="J3" s="1">
        <f>IF(I3*FORECAST(J2,B3:I3,B2:I2)&gt;0,FORECAST(J2,B3:I3,B2:I2),I3)*$X$1</f>
        <v>37.16666667</v>
      </c>
      <c r="K3" s="1">
        <f>IF(J3*FORECAST(K2,B3:J3,B2:J2)&gt;0,FORECAST(K2,B3:J3,B2:J2),J3)*$X$1</f>
        <v>42.66666667</v>
      </c>
      <c r="L3" s="5">
        <f>IF(K3*FORECAST(L2,B3:K3,B2:K2)&gt;0,FORECAST(L2,B3:K3,B2:K2),K3)*$X$1</f>
        <v>48.16666667</v>
      </c>
      <c r="M3" s="5">
        <f>IF(L3*FORECAST(M2,B3:L3,B2:L2)&gt;0,FORECAST(M2,B3:L3,B2:L2),L3)*$X$1</f>
        <v>53.66666667</v>
      </c>
      <c r="N3" s="5">
        <f>IF(M3*FORECAST(N2,B3:M3,B2:M2)&gt;0,FORECAST(N2,B3:M3,B2:M2),M3)*$X$1</f>
        <v>59.16666667</v>
      </c>
      <c r="O3" s="5">
        <f>IF(N3*FORECAST(O2,B3:N3,B2:N2)&gt;0,FORECAST(O2,B3:N3,B2:N2),N3)*$X$1</f>
        <v>64.66666667</v>
      </c>
      <c r="P3" s="5">
        <f>IF(O3*FORECAST(P2,B3:O3,B2:O2)&gt;0,FORECAST(P2,B3:O3,B2:O2),O3)*$X$1</f>
        <v>70.16666667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51.0</v>
      </c>
      <c r="C4" s="1">
        <v>11.0</v>
      </c>
      <c r="D4" s="1">
        <v>19.0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473</v>
      </c>
      <c r="B5" s="1">
        <v>14.0</v>
      </c>
      <c r="C5" s="1">
        <v>15.0</v>
      </c>
      <c r="D5" s="1">
        <v>15.0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474</v>
      </c>
      <c r="L7" s="1">
        <f>IF(P3*FORECAST(P2,B3:P3,B2:P2)&gt;0,FORECAST(P2,B3:P3,B2:P2),O3)*$X$1 * (1+0.02)/(0.0789-0.02)</f>
        <v>1215.110357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475</v>
      </c>
      <c r="L8" s="6">
        <f t="array" ref="L8">NPV(0.0789,F3:P3)</f>
        <v>276.5959226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476</v>
      </c>
      <c r="L9" s="6">
        <f t="array" ref="L9">NPV(0.0789,F16:P16)</f>
        <v>527.0145413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477</v>
      </c>
      <c r="L10" s="6">
        <f>L8 + L9</f>
        <v>803.6104639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19.0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478</v>
      </c>
      <c r="L12" s="6">
        <f>L10 - L11</f>
        <v>784.6104639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479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52.30736426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1215.110357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-23.0</v>
      </c>
      <c r="C3" s="1">
        <v>-26.0</v>
      </c>
      <c r="D3" s="1">
        <v>-82.0</v>
      </c>
      <c r="E3" s="1">
        <f>IF(D3*FORECAST(E2,B3:D3,B2:D2)&gt;0,FORECAST(E2,B3:D3,B2:D2),D3)*$X$1</f>
        <v>-102.6666667</v>
      </c>
      <c r="F3" s="1">
        <f>IF(E3*FORECAST(F2,B3:E3,B2:E2)&gt;0,FORECAST(F2,B3:E3,B2:E2),E3)*$X$1</f>
        <v>-132.1666667</v>
      </c>
      <c r="G3" s="1">
        <f>IF(F3*FORECAST(G2,B3:F3,B2:F2)&gt;0,FORECAST(G2,B3:F3,B2:F2),F3)*$X$1</f>
        <v>-161.6666667</v>
      </c>
      <c r="H3" s="1">
        <f>IF(G3*FORECAST(H2,B3:G3,B2:G2)&gt;0,FORECAST(H2,B3:G3,B2:G2),G3)*$X$1</f>
        <v>-191.1666667</v>
      </c>
      <c r="I3" s="1">
        <f>IF(H3*FORECAST(I2,B3:H3,B2:H2)&gt;0,FORECAST(I2,B3:H3,B2:H2),H3)*$X$1</f>
        <v>-220.6666667</v>
      </c>
      <c r="J3" s="1">
        <f>IF(I3*FORECAST(J2,B3:I3,B2:I2)&gt;0,FORECAST(J2,B3:I3,B2:I2),I3)*$X$1</f>
        <v>-250.1666667</v>
      </c>
      <c r="K3" s="1">
        <f>IF(J3*FORECAST(K2,B3:J3,B2:J2)&gt;0,FORECAST(K2,B3:J3,B2:J2),J3)*$X$1</f>
        <v>-279.6666667</v>
      </c>
      <c r="L3" s="5">
        <f>IF(K3*FORECAST(L2,B3:K3,B2:K2)&gt;0,FORECAST(L2,B3:K3,B2:K2),K3)*$X$1</f>
        <v>-309.1666667</v>
      </c>
      <c r="M3" s="5">
        <f>IF(L3*FORECAST(M2,B3:L3,B2:L2)&gt;0,FORECAST(M2,B3:L3,B2:L2),L3)*$X$1</f>
        <v>-338.6666667</v>
      </c>
      <c r="N3" s="5">
        <f>IF(M3*FORECAST(N2,B3:M3,B2:M2)&gt;0,FORECAST(N2,B3:M3,B2:M2),M3)*$X$1</f>
        <v>-368.1666667</v>
      </c>
      <c r="O3" s="5">
        <f>IF(N3*FORECAST(O2,B3:N3,B2:N2)&gt;0,FORECAST(O2,B3:N3,B2:N2),N3)*$X$1</f>
        <v>-397.6666667</v>
      </c>
      <c r="P3" s="5">
        <f>IF(O3*FORECAST(P2,B3:O3,B2:O2)&gt;0,FORECAST(P2,B3:O3,B2:O2),O3)*$X$1</f>
        <v>-427.1666667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51.0</v>
      </c>
      <c r="C4" s="1">
        <v>11.0</v>
      </c>
      <c r="D4" s="1">
        <v>19.0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473</v>
      </c>
      <c r="B5" s="1">
        <v>14.0</v>
      </c>
      <c r="C5" s="1">
        <v>15.0</v>
      </c>
      <c r="D5" s="1">
        <v>15.0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474</v>
      </c>
      <c r="L7" s="1">
        <f>IF(P3*FORECAST(P2,B3:P3,B2:P2)&gt;0,FORECAST(P2,B3:P3,B2:P2),O3)*$X$1 * (1+0.02)/(0.0789-0.02)</f>
        <v>-7397.453311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475</v>
      </c>
      <c r="L8" s="6">
        <f t="array" ref="L8">NPV(0.0789,F3:P3)</f>
        <v>-1848.293163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476</v>
      </c>
      <c r="L9" s="6">
        <f t="array" ref="L9">NPV(0.0789,F16:P16)</f>
        <v>-3208.40444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477</v>
      </c>
      <c r="L10" s="6">
        <f>L8 + L9</f>
        <v>-5056.697603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19.0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478</v>
      </c>
      <c r="L12" s="6">
        <f>L10 - L11</f>
        <v>-5075.697603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479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-338.3798402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-7397.453311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