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<sst xmlns="http://schemas.openxmlformats.org/spreadsheetml/2006/main" count="604" uniqueCount="501">
  <si>
    <t>ticker</t>
  </si>
  <si>
    <t>NGNE</t>
  </si>
  <si>
    <t>nombre</t>
  </si>
  <si>
    <t>NEUROGENE INC</t>
  </si>
  <si>
    <t>empresa</t>
  </si>
  <si>
    <t>Biotechnology &amp; Medical Research</t>
  </si>
  <si>
    <t>Open</t>
  </si>
  <si>
    <t>Target Price</t>
  </si>
  <si>
    <t>Upside</t>
  </si>
  <si>
    <t>-2054.10%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</si>
  <si>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</si>
  <si>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</si>
  <si>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</si>
  <si>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</si>
  <si>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</si>
  <si>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</si>
  <si>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</si>
  <si>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</si>
  <si>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-15.58%</t>
  </si>
  <si>
    <t>Total Assets Growth</t>
  </si>
  <si>
    <t>-7.34%</t>
  </si>
  <si>
    <t>Net Property, Plant and Equipment Growth</t>
  </si>
  <si>
    <t>12.50%</t>
  </si>
  <si>
    <t>Fiscal Period: December</t>
  </si>
  <si>
    <t>Net Income</t>
  </si>
  <si>
    <t>Depreciation &amp; Amortization - CF</t>
  </si>
  <si>
    <t>Depreciation &amp; Amortization, Total</t>
  </si>
  <si>
    <t>(Gain) Loss on Sale of Investments - (CF)</t>
  </si>
  <si>
    <t>Stock-Based Compensation (CF)</t>
  </si>
  <si>
    <t>Other Operating Activities, Total</t>
  </si>
  <si>
    <t>Change In Accounts Payable</t>
  </si>
  <si>
    <t>Change in Other Net Operating Assets</t>
  </si>
  <si>
    <t>Cash from Operations</t>
  </si>
  <si>
    <t>Capital Expenditure</t>
  </si>
  <si>
    <t>Cash Acquisitions</t>
  </si>
  <si>
    <t>Investment in Marketable and Equity Securities, Total</t>
  </si>
  <si>
    <t>Cash from Investing</t>
  </si>
  <si>
    <t>Long-Term Debt Repaid, Total</t>
  </si>
  <si>
    <t>Total Debt Repaid</t>
  </si>
  <si>
    <t>Issuance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</si>
  <si>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</si>
  <si>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</si>
  <si>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</si>
  <si>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</si>
  <si>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</si>
  <si>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</si>
  <si>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</si>
  <si>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</si>
  <si>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</si>
  <si>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</si>
  <si>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</si>
  <si>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</si>
  <si>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</si>
  <si>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</si>
  <si>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Other Receivables</t>
  </si>
  <si>
    <t>Total Receivables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</si>
  <si>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</si>
  <si>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</si>
  <si>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</si>
  <si>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</si>
  <si>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</si>
  <si>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</si>
  <si>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</si>
  <si>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</si>
  <si>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</si>
  <si>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</si>
  <si>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</si>
  <si>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Leases</t>
  </si>
  <si>
    <t>Other Current Liabilities</t>
  </si>
  <si>
    <t>Total Current Liabilities</t>
  </si>
  <si>
    <t>Long-Term Leases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</si>
  <si>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</si>
  <si>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</si>
  <si>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</si>
  <si>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</si>
  <si>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</si>
  <si>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</si>
  <si>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</si>
  <si>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</si>
  <si>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</si>
  <si>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</si>
  <si>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</si>
  <si>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</si>
  <si>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</si>
  <si>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-22.68</t>
  </si>
  <si>
    <t>-25.72</t>
  </si>
  <si>
    <t>14.51</t>
  </si>
  <si>
    <t>Tangible Book Value</t>
  </si>
  <si>
    <t>Tangible Book Value Per Share</t>
  </si>
  <si>
    <t>Total Debt</t>
  </si>
  <si>
    <t>Net Debt</t>
  </si>
  <si>
    <t>Debt Equivalent Oper. Leases</t>
  </si>
  <si>
    <t>Account Code - Inventory Valuation</t>
  </si>
  <si>
    <t>Machinery, Total</t>
  </si>
  <si>
    <t>Full Time Employees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</si>
  <si>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</si>
  <si>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</si>
  <si>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</si>
  <si>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</si>
  <si>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</si>
  <si>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</si>
  <si>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</si>
  <si>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</si>
  <si>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</si>
  <si>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</si>
  <si>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Other Unusual Items</t>
  </si>
  <si>
    <t>EBT, Incl. Unusual Items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</si>
  <si>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</si>
  <si>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</si>
  <si>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</si>
  <si>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</si>
  <si>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</si>
  <si>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</si>
  <si>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</si>
  <si>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</si>
  <si>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-12.47</t>
  </si>
  <si>
    <t>-10.58</t>
  </si>
  <si>
    <t>27.76</t>
  </si>
  <si>
    <t>Basic EPS - Continuing Operations</t>
  </si>
  <si>
    <t>Basic Weighted Average Shares Outstanding</t>
  </si>
  <si>
    <t>Net EPS - Diluted</t>
  </si>
  <si>
    <t>2.93</t>
  </si>
  <si>
    <t>Diluted EPS - Continuing Operations</t>
  </si>
  <si>
    <t>Diluted Weighted Average Shares Outstanding</t>
  </si>
  <si>
    <t>Normalized Basic EPS</t>
  </si>
  <si>
    <t>-7.79</t>
  </si>
  <si>
    <t>-6.61</t>
  </si>
  <si>
    <t>-66.93</t>
  </si>
  <si>
    <t>Normalized Diluted EPS</t>
  </si>
  <si>
    <t>-7.07</t>
  </si>
  <si>
    <t>EBITDA</t>
  </si>
  <si>
    <t>EBITA</t>
  </si>
  <si>
    <t>EBIT</t>
  </si>
  <si>
    <t>EBITDAR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</si>
  <si>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</si>
  <si>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</si>
  <si>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</si>
  <si>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</si>
  <si>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</si>
  <si>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</si>
  <si>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</si>
  <si>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</si>
  <si>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</si>
  <si>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G&amp;A Exp. (Total)</t>
  </si>
  <si>
    <t>Total Stock-Based Compensation</t>
  </si>
  <si>
    <t>Profitability</t>
  </si>
  <si>
    <t>Return on Assets</t>
  </si>
  <si>
    <t>-33.52</t>
  </si>
  <si>
    <t>-20.94</t>
  </si>
  <si>
    <t>Return on Total Capital</t>
  </si>
  <si>
    <t>-36.31</t>
  </si>
  <si>
    <t>-22.83</t>
  </si>
  <si>
    <t>Return On Equity %</t>
  </si>
  <si>
    <t>-59.77</t>
  </si>
  <si>
    <t>-25.52</t>
  </si>
  <si>
    <t>Return on Common Equity</t>
  </si>
  <si>
    <t>46.45</t>
  </si>
  <si>
    <t>67.79</t>
  </si>
  <si>
    <t>Short Term Liquidity</t>
  </si>
  <si>
    <t>Current Ratio</t>
  </si>
  <si>
    <t>6.81</t>
  </si>
  <si>
    <t>12.74</t>
  </si>
  <si>
    <t>8.72</t>
  </si>
  <si>
    <t>Quick Ratio</t>
  </si>
  <si>
    <t>6.57</t>
  </si>
  <si>
    <t>12.48</t>
  </si>
  <si>
    <t>8.61</t>
  </si>
  <si>
    <t>Operating Cash Flow to Current Liabilities</t>
  </si>
  <si>
    <t>-4.27</t>
  </si>
  <si>
    <t>-7.94</t>
  </si>
  <si>
    <t>-2.24</t>
  </si>
  <si>
    <t>Average Days Payable Outstanding</t>
  </si>
  <si>
    <t>24.03</t>
  </si>
  <si>
    <t>13.24</t>
  </si>
  <si>
    <t>Long Term Solvency</t>
  </si>
  <si>
    <t>Total Debt/Equity</t>
  </si>
  <si>
    <t>6.05</t>
  </si>
  <si>
    <t>4.75</t>
  </si>
  <si>
    <t>8.05</t>
  </si>
  <si>
    <t>Total Debt / Total Capital</t>
  </si>
  <si>
    <t>5.71</t>
  </si>
  <si>
    <t>4.54</t>
  </si>
  <si>
    <t>7.45</t>
  </si>
  <si>
    <t>LT Debt/Equity</t>
  </si>
  <si>
    <t>5.35</t>
  </si>
  <si>
    <t>4.04</t>
  </si>
  <si>
    <t>6.65</t>
  </si>
  <si>
    <t>Long-Term Debt / Total Capital</t>
  </si>
  <si>
    <t>5.04</t>
  </si>
  <si>
    <t>3.86</t>
  </si>
  <si>
    <t>6.15</t>
  </si>
  <si>
    <t>Total Liabilities / Total Assets</t>
  </si>
  <si>
    <t>15.23</t>
  </si>
  <si>
    <t>9.74</t>
  </si>
  <si>
    <t>16.42</t>
  </si>
  <si>
    <t>EBIT / Interest Expense</t>
  </si>
  <si>
    <t>EBITDA / Interest Expense</t>
  </si>
  <si>
    <t>(EBITDA - Capex) / Interest Expense</t>
  </si>
  <si>
    <t>Total Debt / EBITDA</t>
  </si>
  <si>
    <t>-0.12</t>
  </si>
  <si>
    <t>-0.09</t>
  </si>
  <si>
    <t>-0.29</t>
  </si>
  <si>
    <t>Net Debt / EBITDA</t>
  </si>
  <si>
    <t>1.46</t>
  </si>
  <si>
    <t>1.56</t>
  </si>
  <si>
    <t>3.57</t>
  </si>
  <si>
    <t>Total Debt / (EBITDA - Capex)</t>
  </si>
  <si>
    <t>-0.08</t>
  </si>
  <si>
    <t>Net Debt / (EBITDA - Capex)</t>
  </si>
  <si>
    <t>1.03</t>
  </si>
  <si>
    <t>1.49</t>
  </si>
  <si>
    <t>3.55</t>
  </si>
  <si>
    <t>Growth Over Prior Year</t>
  </si>
  <si>
    <t>Gross Profit, 1 Yr. Growth %</t>
  </si>
  <si>
    <t>12.4</t>
  </si>
  <si>
    <t>-6.55</t>
  </si>
  <si>
    <t>EBITDA, 1 Yr. Growth %</t>
  </si>
  <si>
    <t>7.53</t>
  </si>
  <si>
    <t>-1.93</t>
  </si>
  <si>
    <t>EBITA, 1 Yr. Growth %</t>
  </si>
  <si>
    <t>11.84</t>
  </si>
  <si>
    <t>-1.65</t>
  </si>
  <si>
    <t>EBIT, 1 Yr. Growth %</t>
  </si>
  <si>
    <t>Earnings From Cont. Operations, 1 Yr. Growth %</t>
  </si>
  <si>
    <t>9.25</t>
  </si>
  <si>
    <t>-34.2</t>
  </si>
  <si>
    <t>Net Income, 1 Yr. Growth %</t>
  </si>
  <si>
    <t>Normalized Net Income, 1 Yr. Growth %</t>
  </si>
  <si>
    <t>-4.56</t>
  </si>
  <si>
    <t>Diluted EPS Before Extra, 1 Yr. Growth %</t>
  </si>
  <si>
    <t>-15.18</t>
  </si>
  <si>
    <t>-102.09</t>
  </si>
  <si>
    <t>Net Property, Plant and Equip., 1 Yr. Growth %</t>
  </si>
  <si>
    <t>-10.84</t>
  </si>
  <si>
    <t>-14.64</t>
  </si>
  <si>
    <t>Total Assets, 1 Yr. Growth %</t>
  </si>
  <si>
    <t>7.66</t>
  </si>
  <si>
    <t>103.7</t>
  </si>
  <si>
    <t>Tangible Book Value, 1 Yr. Growth %</t>
  </si>
  <si>
    <t>58.63</t>
  </si>
  <si>
    <t>-227.64</t>
  </si>
  <si>
    <t>Common Equity, 1 Yr. Growth %</t>
  </si>
  <si>
    <t>Cash From Operations, 1 Yr. Growth %</t>
  </si>
  <si>
    <t>13.84</t>
  </si>
  <si>
    <t>-2.65</t>
  </si>
  <si>
    <t>Capital Expenditures, 1 Yr. Growth %</t>
  </si>
  <si>
    <t>-87.86</t>
  </si>
  <si>
    <t>-85.61</t>
  </si>
  <si>
    <t>Levered Free Cash Flow, 1 Yr. Growth %</t>
  </si>
  <si>
    <t>-55.23</t>
  </si>
  <si>
    <t>Unlevered Free Cash Flow, 1 Yr. Growth %</t>
  </si>
  <si>
    <t>-55.25</t>
  </si>
  <si>
    <t>Compound Annual Growth Rate Over Two Years</t>
  </si>
  <si>
    <t>Gross Profit, 2 Yr. CAGR %</t>
  </si>
  <si>
    <t>2.49</t>
  </si>
  <si>
    <t>EBITDA, 2 Yr. CAGR %</t>
  </si>
  <si>
    <t>2.69</t>
  </si>
  <si>
    <t>EBITA, 2 Yr. CAGR %</t>
  </si>
  <si>
    <t>4.88</t>
  </si>
  <si>
    <t>EBIT, 2 Yr. CAGR %</t>
  </si>
  <si>
    <t>Earnings From Cont. Operations, 2 Yr. CAGR %</t>
  </si>
  <si>
    <t>-15.21</t>
  </si>
  <si>
    <t>Net Income, 2 Yr. CAGR %</t>
  </si>
  <si>
    <t>Normalized Net Income, 2 Yr. CAGR %</t>
  </si>
  <si>
    <t>2.11</t>
  </si>
  <si>
    <t>Diluted EPS Before Extra, 2 Yr. CAGR %</t>
  </si>
  <si>
    <t>-51.52</t>
  </si>
  <si>
    <t>Net Property, Plant and Equip., 2 Yr. CAGR %</t>
  </si>
  <si>
    <t>-12.76</t>
  </si>
  <si>
    <t>Total Assets, 2 Yr. CAGR %</t>
  </si>
  <si>
    <t>48.09</t>
  </si>
  <si>
    <t>Tangible Book Value, 2 Yr. CAGR %</t>
  </si>
  <si>
    <t>42.29</t>
  </si>
  <si>
    <t>Common Equity, 2 Yr. CAGR %</t>
  </si>
  <si>
    <t>Cash From Operations, 2 Yr. CAGR %</t>
  </si>
  <si>
    <t>5.27</t>
  </si>
  <si>
    <t>Capital Expenditures, 2 Yr. CAGR %</t>
  </si>
  <si>
    <t>-86.78</t>
  </si>
  <si>
    <t>2023</t>
  </si>
  <si>
    <t>2024</t>
  </si>
  <si>
    <t>2025</t>
  </si>
  <si>
    <t>2026</t>
  </si>
  <si>
    <t>Capitalization
                                    1</t>
  </si>
  <si>
    <t>248.5</t>
  </si>
  <si>
    <t>290.9</t>
  </si>
  <si>
    <t>-</t>
  </si>
  <si>
    <t>Change</t>
  </si>
  <si>
    <t>17.03%</t>
  </si>
  <si>
    <t>0%</t>
  </si>
  <si>
    <t>Enterprise Value (EV)
                                    1</t>
  </si>
  <si>
    <t>51.47</t>
  </si>
  <si>
    <t>-5.844</t>
  </si>
  <si>
    <t>-159.4</t>
  </si>
  <si>
    <t>-111.35%</t>
  </si>
  <si>
    <t>2,628.12%</t>
  </si>
  <si>
    <t>-282.42%</t>
  </si>
  <si>
    <t>P/E ratio</t>
  </si>
  <si>
    <t>-2.49x</t>
  </si>
  <si>
    <t>-4.51x</t>
  </si>
  <si>
    <t>-4.59x</t>
  </si>
  <si>
    <t>-3.69x</t>
  </si>
  <si>
    <t>PBR</t>
  </si>
  <si>
    <t>PEG</t>
  </si>
  <si>
    <t>0.1x</t>
  </si>
  <si>
    <t>2.49x</t>
  </si>
  <si>
    <t>-0.2x</t>
  </si>
  <si>
    <t>Capitalization / Revenue</t>
  </si>
  <si>
    <t>377x</t>
  </si>
  <si>
    <t>EV / Revenue</t>
  </si>
  <si>
    <t>-7.58x</t>
  </si>
  <si>
    <t>EV / EBITDA</t>
  </si>
  <si>
    <t>EV / EBIT</t>
  </si>
  <si>
    <t>-0.93x</t>
  </si>
  <si>
    <t>0.07x</t>
  </si>
  <si>
    <t>1.68x</t>
  </si>
  <si>
    <t>-2.9x</t>
  </si>
  <si>
    <t>EV / FCF</t>
  </si>
  <si>
    <t>-0.99x</t>
  </si>
  <si>
    <t>1.66x</t>
  </si>
  <si>
    <t>-2.88x</t>
  </si>
  <si>
    <t>FCF Yield</t>
  </si>
  <si>
    <t>-101%</t>
  </si>
  <si>
    <t>1,471%</t>
  </si>
  <si>
    <t>60.2%</t>
  </si>
  <si>
    <t>-34.7%</t>
  </si>
  <si>
    <t>Dividend per Share
                                    2</t>
  </si>
  <si>
    <t>Rate of return</t>
  </si>
  <si>
    <t>EPS
                                    2</t>
  </si>
  <si>
    <t>-7.798</t>
  </si>
  <si>
    <t>-4.345</t>
  </si>
  <si>
    <t>-4.265</t>
  </si>
  <si>
    <t>-5.31</t>
  </si>
  <si>
    <t>Distribution rate</t>
  </si>
  <si>
    <t>Net sales
                                    1</t>
  </si>
  <si>
    <t>0.7708</t>
  </si>
  <si>
    <t>EBIT
                                    1</t>
  </si>
  <si>
    <t>-55.58</t>
  </si>
  <si>
    <t>-83.28</t>
  </si>
  <si>
    <t>-94.82</t>
  </si>
  <si>
    <t>-100.3</t>
  </si>
  <si>
    <t>Net income
                                    1</t>
  </si>
  <si>
    <t>-36.32</t>
  </si>
  <si>
    <t>-77.28</t>
  </si>
  <si>
    <t>-88.31</t>
  </si>
  <si>
    <t>-107.5</t>
  </si>
  <si>
    <t>Net Debt
                                    1</t>
  </si>
  <si>
    <t>-197</t>
  </si>
  <si>
    <t>-296.7</t>
  </si>
  <si>
    <t>-450.3</t>
  </si>
  <si>
    <t>Reference price
                                    2</t>
  </si>
  <si>
    <t>19.38</t>
  </si>
  <si>
    <t>19.58</t>
  </si>
  <si>
    <t>Nbr of stocks (in thousands)</t>
  </si>
  <si>
    <t>12,824</t>
  </si>
  <si>
    <t>14,855</t>
  </si>
  <si>
    <t>Announcement Date</t>
  </si>
  <si>
    <t>3/18/24</t>
  </si>
  <si>
    <t>address1</t>
  </si>
  <si>
    <t>535 W 24th Street</t>
  </si>
  <si>
    <t>address2</t>
  </si>
  <si>
    <t>5th Floor</t>
  </si>
  <si>
    <t>city</t>
  </si>
  <si>
    <t>New York</t>
  </si>
  <si>
    <t>state</t>
  </si>
  <si>
    <t>NY</t>
  </si>
  <si>
    <t>zip</t>
  </si>
  <si>
    <t>10011</t>
  </si>
  <si>
    <t>country</t>
  </si>
  <si>
    <t>phone</t>
  </si>
  <si>
    <t>(855) 508-3568</t>
  </si>
  <si>
    <t>website</t>
  </si>
  <si>
    <t>https://www.neurogene.com</t>
  </si>
  <si>
    <t>industry</t>
  </si>
  <si>
    <t>Biotechnology</t>
  </si>
  <si>
    <t>industryKey</t>
  </si>
  <si>
    <t>biotechnology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</si>
  <si>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</si>
  <si>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</si>
  <si>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</si>
  <si>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</si>
  <si>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</si>
  <si>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</si>
  <si>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</si>
  <si>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Neurogene Inc., a biotechnology company, develops genetic medicines for rare neurological diseases. The company's product candidates include NGN-401 which is packaged in an adeno-associated virus 9 that is in Phase 1/2 clinical trial for the treatment of Rett syndrome; and NGN-101, a conventional gene therapy candidate that is in Phase 1/2 clinical trial to treat CLN5 Batten disease. It has a license agreement with The University of North Carolina, the University of Edinburgh, Virovek, Inc., and Sigma-Aldrich Co. LLC. The company is headquartered in New York, New York.</t>
  </si>
  <si>
    <t>fullTimeEmployees</t>
  </si>
  <si>
    <t>companyOfficers</t>
  </si>
  <si>
    <t>[{'maxAge': 1, 'name': 'Dr. Rachel L. McMinn Ph.D.', 'age': 50, 'title': 'Founder, Executive Chair &amp; CEO', 'yearBorn': 1973, 'fiscalYear': 2023, 'totalPay': 676542, 'exercisedValue': 0, 'unexercisedValue': 203486}, {'maxAge': 1, 'name': 'Ms. Christine Mikail Cvijic J.D.', 'age': 45, 'title': 'President, CFO &amp; Corporate Secretary', 'yearBorn': 1978, 'fiscalYear': 2023, 'totalPay': 623289, 'exercisedValue': 0, 'unexercisedValue': 658819}, {'maxAge': 1, 'name': 'Dr. Stuart  Cobb Ph.D.', 'age': 53, 'title': 'Chief Scientific Officer', 'yearBorn': 1970, 'fiscalYear': 2023, 'totalPay': 478807, 'exercisedValue': 0, 'unexercisedValue': 338906}, {'maxAge': 1, 'name': 'Mr. Arvind  Sreedharan', 'title': 'Senior Vice President of Business Operations', 'fiscalYear': 2023, 'exercisedValue': 0, 'unexercisedValue': 0}, {'maxAge': 1, 'name': 'Ms. Donna M. Cochener-Metcalfe J.D.', 'age': 48, 'title': 'Senior VP &amp; General Counsel', 'yearBorn': 1975, 'fiscalYear': 2023, 'exercisedValue': 0, 'unexercisedValue': 0}, {'maxAge': 1, 'name': 'Dr. Effie  Albanis M.D.', 'title': 'Senior Vice President of Early Clinical &amp; Translational Research', 'fiscalYear': 2023, 'exercisedValue': 0, 'unexercisedValue': 0}, {'maxAge': 1, 'name': 'Dr. Andrew E. Mulberg CPI, FAAP, M.D.', 'title': 'Senior Vice President of Regulatory Affairs, Quality Assurance &amp; Quality Control', 'fiscalYear': 2023, 'exercisedValue': 0, 'unexercisedValue': 0}, {'maxAge': 1, 'name': 'Mr. Ricardo  Jimenez', 'title': 'Senior Vice President of Technical Operations', 'fiscalYear': 2023, 'exercisedValue': 0, 'unexercisedValue': 0}, {'maxAge': 1, 'name': 'Dr. Julie  Jordan M.D.', 'age': 51, 'title': 'Chief Medical Officer', 'yearBorn': 1972,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</si>
  <si>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</si>
  <si>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</si>
  <si>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</si>
  <si>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</si>
  <si>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</si>
  <si>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</si>
  <si>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</si>
  <si>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</si>
  <si>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</si>
  <si>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</si>
  <si>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</si>
  <si>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</si>
  <si>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</si>
  <si>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</si>
  <si>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</si>
  <si>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</si>
  <si>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</si>
  <si>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</si>
  <si>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</si>
  <si>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</si>
  <si>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</si>
  <si>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</si>
  <si>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</si>
  <si>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</si>
  <si>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</si>
  <si>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</si>
  <si>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</si>
  <si>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</si>
  <si>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</si>
  <si>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</si>
  <si>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</si>
  <si>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</si>
  <si>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</si>
  <si>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</si>
  <si>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</si>
  <si>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</si>
  <si>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</si>
  <si>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</si>
  <si>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</si>
  <si>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</si>
  <si>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</si>
  <si>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</si>
  <si>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</si>
  <si>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</si>
  <si>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</si>
  <si>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</si>
  <si>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</si>
  <si>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</si>
  <si>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</si>
  <si>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</si>
  <si>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</si>
  <si>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</si>
  <si>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</si>
  <si>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</si>
  <si>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</si>
  <si>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</si>
  <si>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</si>
  <si>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1:4</t>
  </si>
  <si>
    <t>lastSplitDate</t>
  </si>
  <si>
    <t>enterpriseToRevenue</t>
  </si>
  <si>
    <t>enterpriseToEbitda</t>
  </si>
  <si>
    <t>52WeekChange</t>
  </si>
  <si>
    <t>SandP52WeekChange</t>
  </si>
  <si>
    <t>exchange</t>
  </si>
  <si>
    <t>NGM</t>
  </si>
  <si>
    <t>quoteType</t>
  </si>
  <si>
    <t>EQUITY</t>
  </si>
  <si>
    <t>symbol</t>
  </si>
  <si>
    <t>underlyingSymbol</t>
  </si>
  <si>
    <t>shortName</t>
  </si>
  <si>
    <t>Neurogene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</si>
  <si>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</si>
  <si>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</si>
  <si>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</si>
  <si>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</si>
  <si>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</si>
  <si>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</si>
  <si>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</si>
  <si>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51d6a4c2-efb6-34ae-b4ed-f6ab994594b8</t>
  </si>
  <si>
    <t>messageBoardId</t>
  </si>
  <si>
    <t>finmb_602062523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</si>
  <si>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</si>
  <si>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</si>
  <si>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</si>
  <si>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</si>
  <si>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</si>
  <si>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</si>
  <si>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</si>
  <si>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</si>
  <si>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strong_buy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</si>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</sst>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eurogen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19.28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-376.751346885804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2.79416896E8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14.506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-4.8230767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</v>
      </c>
      <c r="B2" s="1">
        <v>-50.0</v>
      </c>
      <c r="C2" s="1">
        <v>-55.0</v>
      </c>
      <c r="D2" s="1">
        <v>-36.0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</v>
      </c>
      <c r="B3" s="1">
        <v>94.0</v>
      </c>
      <c r="C3" s="1">
        <v>3.0</v>
      </c>
      <c r="D3" s="1">
        <v>3.0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</v>
      </c>
      <c r="B4" s="1">
        <v>94.0</v>
      </c>
      <c r="C4" s="1">
        <v>3.0</v>
      </c>
      <c r="D4" s="1">
        <v>3.0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</v>
      </c>
      <c r="B5" s="1">
        <v>0.0</v>
      </c>
      <c r="C5" s="1">
        <v>0.0</v>
      </c>
      <c r="D5" s="1">
        <v>-10.0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</v>
      </c>
      <c r="B6" s="1">
        <v>89.0</v>
      </c>
      <c r="C6" s="1">
        <v>1.0</v>
      </c>
      <c r="D6" s="1">
        <v>1.0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</v>
      </c>
      <c r="B7" s="1">
        <v>67.0</v>
      </c>
      <c r="C7" s="1">
        <v>61.0</v>
      </c>
      <c r="D7" s="1">
        <v>-15.0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</v>
      </c>
      <c r="B8" s="1">
        <v>2.0</v>
      </c>
      <c r="C8" s="1">
        <v>-3.0</v>
      </c>
      <c r="D8" s="1">
        <v>66.0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</v>
      </c>
      <c r="B9" s="1">
        <v>-1.0</v>
      </c>
      <c r="C9" s="1">
        <v>91.0</v>
      </c>
      <c r="D9" s="1">
        <v>-4.0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</v>
      </c>
      <c r="B10" s="1">
        <v>-46.0</v>
      </c>
      <c r="C10" s="1">
        <v>-52.0</v>
      </c>
      <c r="D10" s="1">
        <v>-51.0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</v>
      </c>
      <c r="B11" s="1">
        <v>-18.0</v>
      </c>
      <c r="C11" s="1">
        <v>-2.0</v>
      </c>
      <c r="D11" s="1">
        <v>-32.0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</v>
      </c>
      <c r="B12" s="1">
        <v>0.0</v>
      </c>
      <c r="C12" s="1">
        <v>0.0</v>
      </c>
      <c r="D12" s="1">
        <v>20.0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</v>
      </c>
      <c r="B13" s="1">
        <v>0.0</v>
      </c>
      <c r="C13" s="1">
        <v>0.0</v>
      </c>
      <c r="D13" s="1">
        <v>5.0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</v>
      </c>
      <c r="B14" s="1">
        <v>-18.0</v>
      </c>
      <c r="C14" s="1">
        <v>-2.0</v>
      </c>
      <c r="D14" s="1">
        <v>25.0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</v>
      </c>
      <c r="B15" s="1">
        <v>0.0</v>
      </c>
      <c r="C15" s="1">
        <v>0.0</v>
      </c>
      <c r="D15" s="1">
        <v>-2.0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</v>
      </c>
      <c r="B16" s="1">
        <v>0.0</v>
      </c>
      <c r="C16" s="1">
        <v>0.0</v>
      </c>
      <c r="D16" s="1">
        <v>-2.0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</v>
      </c>
      <c r="B17" s="1">
        <v>28.0</v>
      </c>
      <c r="C17" s="1">
        <v>7.0</v>
      </c>
      <c r="D17" s="1">
        <v>16.0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</v>
      </c>
      <c r="B18" s="1">
        <v>50.0</v>
      </c>
      <c r="C18" s="1">
        <v>66.0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</v>
      </c>
      <c r="B19" s="1">
        <v>0.0</v>
      </c>
      <c r="C19" s="1">
        <v>0.0</v>
      </c>
      <c r="D19" s="1">
        <v>92.0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</v>
      </c>
      <c r="B20" s="1">
        <v>51.0</v>
      </c>
      <c r="C20" s="1">
        <v>66.0</v>
      </c>
      <c r="D20" s="1">
        <v>92.0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</v>
      </c>
      <c r="B21" s="1">
        <v>-13.0</v>
      </c>
      <c r="C21" s="1">
        <v>11.0</v>
      </c>
      <c r="D21" s="1">
        <v>66.0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</v>
      </c>
      <c r="B23" s="1">
        <v>0.0</v>
      </c>
      <c r="C23" s="1">
        <v>0.0</v>
      </c>
      <c r="D23" s="1">
        <v>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</v>
      </c>
      <c r="B24" s="1">
        <v>0.0</v>
      </c>
      <c r="C24" s="1">
        <v>-36.0</v>
      </c>
      <c r="D24" s="1">
        <v>-16.0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47</v>
      </c>
      <c r="B25" s="1">
        <v>0.0</v>
      </c>
      <c r="C25" s="1">
        <v>-36.0</v>
      </c>
      <c r="D25" s="1">
        <v>-16.0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48</v>
      </c>
      <c r="B26" s="1">
        <v>0.0</v>
      </c>
      <c r="C26" s="1">
        <v>3.0</v>
      </c>
      <c r="D26" s="1">
        <v>-13.0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49</v>
      </c>
      <c r="B27" s="1">
        <v>0.0</v>
      </c>
      <c r="C27" s="1">
        <v>0.0</v>
      </c>
      <c r="D27" s="1">
        <v>-2.0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51</v>
      </c>
      <c r="B3" s="1">
        <v>70.0</v>
      </c>
      <c r="C3" s="1">
        <v>82.0</v>
      </c>
      <c r="D3" s="1">
        <v>148.0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52</v>
      </c>
      <c r="B4" s="1">
        <v>0.0</v>
      </c>
      <c r="C4" s="1">
        <v>0.0</v>
      </c>
      <c r="D4" s="1">
        <v>48.0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53</v>
      </c>
      <c r="B5" s="1">
        <v>70.0</v>
      </c>
      <c r="C5" s="1">
        <v>82.0</v>
      </c>
      <c r="D5" s="1">
        <v>197.0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54</v>
      </c>
      <c r="B6" s="1">
        <v>79.0</v>
      </c>
      <c r="C6" s="1">
        <v>99.0</v>
      </c>
      <c r="D6" s="1">
        <v>60.0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55</v>
      </c>
      <c r="B7" s="1">
        <v>79.0</v>
      </c>
      <c r="C7" s="1">
        <v>99.0</v>
      </c>
      <c r="D7" s="1">
        <v>60.0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56</v>
      </c>
      <c r="B8" s="1">
        <v>1.0</v>
      </c>
      <c r="C8" s="1">
        <v>1.0</v>
      </c>
      <c r="D8" s="1">
        <v>1.0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57</v>
      </c>
      <c r="B9" s="1">
        <v>71.0</v>
      </c>
      <c r="C9" s="1">
        <v>63.0</v>
      </c>
      <c r="D9" s="1">
        <v>1.0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58</v>
      </c>
      <c r="B10" s="1">
        <v>73.0</v>
      </c>
      <c r="C10" s="1">
        <v>84.0</v>
      </c>
      <c r="D10" s="1">
        <v>200.0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59</v>
      </c>
      <c r="B11" s="1">
        <v>29.0</v>
      </c>
      <c r="C11" s="1">
        <v>29.0</v>
      </c>
      <c r="D11" s="1">
        <v>28.0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60</v>
      </c>
      <c r="B12" s="1">
        <v>-1.0</v>
      </c>
      <c r="C12" s="1">
        <v>-4.0</v>
      </c>
      <c r="D12" s="1">
        <v>-8.0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61</v>
      </c>
      <c r="B13" s="1">
        <v>27.0</v>
      </c>
      <c r="C13" s="1">
        <v>24.0</v>
      </c>
      <c r="D13" s="1">
        <v>20.0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62</v>
      </c>
      <c r="B14" s="1">
        <v>0.0</v>
      </c>
      <c r="C14" s="1">
        <v>0.0</v>
      </c>
      <c r="D14" s="1">
        <v>1.0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63</v>
      </c>
      <c r="B15" s="1">
        <v>101.0</v>
      </c>
      <c r="C15" s="1">
        <v>109.0</v>
      </c>
      <c r="D15" s="1">
        <v>223.0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64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65</v>
      </c>
      <c r="B17" s="1">
        <v>5.0</v>
      </c>
      <c r="C17" s="1">
        <v>62.0</v>
      </c>
      <c r="D17" s="1">
        <v>2.0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66</v>
      </c>
      <c r="B18" s="1">
        <v>4.0</v>
      </c>
      <c r="C18" s="1">
        <v>5.0</v>
      </c>
      <c r="D18" s="1">
        <v>16.0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67</v>
      </c>
      <c r="B19" s="1">
        <v>61.0</v>
      </c>
      <c r="C19" s="1">
        <v>70.0</v>
      </c>
      <c r="D19" s="1">
        <v>2.0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68</v>
      </c>
      <c r="B20" s="1">
        <v>26.0</v>
      </c>
      <c r="C20" s="1">
        <v>16.0</v>
      </c>
      <c r="D20" s="1">
        <v>1.0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69</v>
      </c>
      <c r="B21" s="1">
        <v>10.0</v>
      </c>
      <c r="C21" s="1">
        <v>6.0</v>
      </c>
      <c r="D21" s="1">
        <v>22.0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70</v>
      </c>
      <c r="B22" s="1">
        <v>4.0</v>
      </c>
      <c r="C22" s="1">
        <v>3.0</v>
      </c>
      <c r="D22" s="1">
        <v>12.0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71</v>
      </c>
      <c r="B23" s="1">
        <v>0.0</v>
      </c>
      <c r="C23" s="1">
        <v>0.0</v>
      </c>
      <c r="D23" s="1">
        <v>1.0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72</v>
      </c>
      <c r="B24" s="1">
        <v>15.0</v>
      </c>
      <c r="C24" s="1">
        <v>10.0</v>
      </c>
      <c r="D24" s="1">
        <v>36.0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73</v>
      </c>
      <c r="B25" s="1">
        <v>178.0</v>
      </c>
      <c r="C25" s="1">
        <v>244.0</v>
      </c>
      <c r="D25" s="1">
        <v>0.0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74</v>
      </c>
      <c r="B26" s="1">
        <v>178.0</v>
      </c>
      <c r="C26" s="1">
        <v>244.0</v>
      </c>
      <c r="D26" s="1">
        <v>0.0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75</v>
      </c>
      <c r="B27" s="1">
        <v>0.0</v>
      </c>
      <c r="C27" s="1">
        <v>0.0</v>
      </c>
      <c r="D27" s="1">
        <v>0.0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76</v>
      </c>
      <c r="B28" s="1">
        <v>3.0</v>
      </c>
      <c r="C28" s="1">
        <v>5.0</v>
      </c>
      <c r="D28" s="1">
        <v>373.0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77</v>
      </c>
      <c r="B29" s="1">
        <v>-95.0</v>
      </c>
      <c r="C29" s="1">
        <v>-151.0</v>
      </c>
      <c r="D29" s="1">
        <v>-187.0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78</v>
      </c>
      <c r="B30" s="1">
        <v>-91.0</v>
      </c>
      <c r="C30" s="1">
        <v>-146.0</v>
      </c>
      <c r="D30" s="1">
        <v>186.0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79</v>
      </c>
      <c r="B31" s="1">
        <v>86.0</v>
      </c>
      <c r="C31" s="1">
        <v>98.0</v>
      </c>
      <c r="D31" s="1">
        <v>186.0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80</v>
      </c>
      <c r="B32" s="1">
        <v>101.0</v>
      </c>
      <c r="C32" s="1">
        <v>109.0</v>
      </c>
      <c r="D32" s="1">
        <v>223.0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81</v>
      </c>
      <c r="B34" s="1">
        <v>4.0</v>
      </c>
      <c r="C34" s="1">
        <v>5.0</v>
      </c>
      <c r="D34" s="1">
        <v>12.0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82</v>
      </c>
      <c r="B35" s="1">
        <v>4.0</v>
      </c>
      <c r="C35" s="1">
        <v>5.0</v>
      </c>
      <c r="D35" s="1">
        <v>12.0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83</v>
      </c>
      <c r="B36" s="1" t="s">
        <v>84</v>
      </c>
      <c r="C36" s="1" t="s">
        <v>85</v>
      </c>
      <c r="D36" s="1" t="s">
        <v>86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87</v>
      </c>
      <c r="B37" s="1">
        <v>-91.0</v>
      </c>
      <c r="C37" s="1">
        <v>-146.0</v>
      </c>
      <c r="D37" s="1">
        <v>186.0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88</v>
      </c>
      <c r="B38" s="1" t="s">
        <v>84</v>
      </c>
      <c r="C38" s="1" t="s">
        <v>85</v>
      </c>
      <c r="D38" s="1" t="s">
        <v>86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89</v>
      </c>
      <c r="B39" s="1">
        <v>5.0</v>
      </c>
      <c r="C39" s="1">
        <v>4.0</v>
      </c>
      <c r="D39" s="1">
        <v>14.0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90</v>
      </c>
      <c r="B40" s="1">
        <v>-65.0</v>
      </c>
      <c r="C40" s="1">
        <v>-77.0</v>
      </c>
      <c r="D40" s="1">
        <v>-182.0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91</v>
      </c>
      <c r="B41" s="1">
        <v>37.0</v>
      </c>
      <c r="C41" s="1">
        <v>29.0</v>
      </c>
      <c r="D41" s="1">
        <v>10.0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92</v>
      </c>
      <c r="B42" s="1">
        <v>0.0</v>
      </c>
      <c r="C42" s="1">
        <v>3.0</v>
      </c>
      <c r="D42" s="1">
        <v>3.0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93</v>
      </c>
      <c r="B43" s="1">
        <v>6.0</v>
      </c>
      <c r="C43" s="1">
        <v>9.0</v>
      </c>
      <c r="D43" s="1">
        <v>9.0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94</v>
      </c>
      <c r="B44" s="1">
        <v>0.0</v>
      </c>
      <c r="C44" s="1">
        <v>82.0</v>
      </c>
      <c r="D44" s="1">
        <v>91.0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95</v>
      </c>
      <c r="B2" s="1">
        <v>42.0</v>
      </c>
      <c r="C2" s="1">
        <v>47.0</v>
      </c>
      <c r="D2" s="1">
        <v>44.0</v>
      </c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96</v>
      </c>
      <c r="B3" s="1">
        <v>-42.0</v>
      </c>
      <c r="C3" s="1">
        <v>-47.0</v>
      </c>
      <c r="D3" s="1">
        <v>-44.0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97</v>
      </c>
      <c r="B4" s="1">
        <v>8.0</v>
      </c>
      <c r="C4" s="1">
        <v>9.0</v>
      </c>
      <c r="D4" s="1">
        <v>11.0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98</v>
      </c>
      <c r="B5" s="1">
        <v>8.0</v>
      </c>
      <c r="C5" s="1">
        <v>9.0</v>
      </c>
      <c r="D5" s="1">
        <v>11.0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99</v>
      </c>
      <c r="B6" s="1">
        <v>-50.0</v>
      </c>
      <c r="C6" s="1">
        <v>-56.0</v>
      </c>
      <c r="D6" s="1">
        <v>-55.0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100</v>
      </c>
      <c r="B7" s="1">
        <v>0.0</v>
      </c>
      <c r="C7" s="1">
        <v>0.0</v>
      </c>
      <c r="D7" s="1">
        <v>-1.0</v>
      </c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101</v>
      </c>
      <c r="B8" s="1">
        <v>1.0</v>
      </c>
      <c r="C8" s="1">
        <v>1.0</v>
      </c>
      <c r="D8" s="1">
        <v>2.0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102</v>
      </c>
      <c r="B9" s="1">
        <v>1.0</v>
      </c>
      <c r="C9" s="1">
        <v>1.0</v>
      </c>
      <c r="D9" s="1">
        <v>2.0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103</v>
      </c>
      <c r="B10" s="1">
        <v>0.0</v>
      </c>
      <c r="C10" s="1">
        <v>0.0</v>
      </c>
      <c r="D10" s="1">
        <v>-2.0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104</v>
      </c>
      <c r="B11" s="1">
        <v>-50.0</v>
      </c>
      <c r="C11" s="1">
        <v>-55.0</v>
      </c>
      <c r="D11" s="1">
        <v>-52.0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105</v>
      </c>
      <c r="B12" s="1">
        <v>0.0</v>
      </c>
      <c r="C12" s="1">
        <v>0.0</v>
      </c>
      <c r="D12" s="1">
        <v>16.0</v>
      </c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106</v>
      </c>
      <c r="B13" s="1">
        <v>-50.0</v>
      </c>
      <c r="C13" s="1">
        <v>-55.0</v>
      </c>
      <c r="D13" s="1">
        <v>-36.0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107</v>
      </c>
      <c r="B14" s="1">
        <v>-50.0</v>
      </c>
      <c r="C14" s="1">
        <v>-55.0</v>
      </c>
      <c r="D14" s="1">
        <v>-36.0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108</v>
      </c>
      <c r="B15" s="1">
        <v>-50.0</v>
      </c>
      <c r="C15" s="1">
        <v>-55.0</v>
      </c>
      <c r="D15" s="1">
        <v>-36.0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109</v>
      </c>
      <c r="B16" s="1">
        <v>-50.0</v>
      </c>
      <c r="C16" s="1">
        <v>-55.0</v>
      </c>
      <c r="D16" s="1">
        <v>-36.0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110</v>
      </c>
      <c r="B17" s="1">
        <v>0.0</v>
      </c>
      <c r="C17" s="1">
        <v>0.0</v>
      </c>
      <c r="D17" s="1">
        <v>-49.0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111</v>
      </c>
      <c r="B18" s="1">
        <v>-50.0</v>
      </c>
      <c r="C18" s="1">
        <v>-55.0</v>
      </c>
      <c r="D18" s="1">
        <v>13.0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112</v>
      </c>
      <c r="B19" s="1">
        <v>-50.0</v>
      </c>
      <c r="C19" s="1">
        <v>-55.0</v>
      </c>
      <c r="D19" s="1">
        <v>13.0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113</v>
      </c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114</v>
      </c>
      <c r="B21" s="1" t="s">
        <v>115</v>
      </c>
      <c r="C21" s="1" t="s">
        <v>116</v>
      </c>
      <c r="D21" s="1" t="s">
        <v>117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118</v>
      </c>
      <c r="B22" s="1" t="s">
        <v>115</v>
      </c>
      <c r="C22" s="1" t="s">
        <v>116</v>
      </c>
      <c r="D22" s="1" t="s">
        <v>117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119</v>
      </c>
      <c r="B23" s="1">
        <v>4.0</v>
      </c>
      <c r="C23" s="1">
        <v>5.0</v>
      </c>
      <c r="D23" s="1">
        <v>49.0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120</v>
      </c>
      <c r="B24" s="1" t="s">
        <v>115</v>
      </c>
      <c r="C24" s="1" t="s">
        <v>116</v>
      </c>
      <c r="D24" s="1" t="s">
        <v>121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122</v>
      </c>
      <c r="B25" s="1" t="s">
        <v>115</v>
      </c>
      <c r="C25" s="1" t="s">
        <v>116</v>
      </c>
      <c r="D25" s="1" t="s">
        <v>121</v>
      </c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123</v>
      </c>
      <c r="B26" s="1">
        <v>4.0</v>
      </c>
      <c r="C26" s="1">
        <v>5.0</v>
      </c>
      <c r="D26" s="1">
        <v>4.0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124</v>
      </c>
      <c r="B27" s="1" t="s">
        <v>125</v>
      </c>
      <c r="C27" s="1" t="s">
        <v>126</v>
      </c>
      <c r="D27" s="1" t="s">
        <v>127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128</v>
      </c>
      <c r="B28" s="1" t="s">
        <v>125</v>
      </c>
      <c r="C28" s="1" t="s">
        <v>126</v>
      </c>
      <c r="D28" s="1" t="s">
        <v>129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130</v>
      </c>
      <c r="B30" s="1">
        <v>-49.0</v>
      </c>
      <c r="C30" s="1">
        <v>-53.0</v>
      </c>
      <c r="D30" s="1">
        <v>-52.0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131</v>
      </c>
      <c r="B31" s="1">
        <v>-50.0</v>
      </c>
      <c r="C31" s="1">
        <v>-56.0</v>
      </c>
      <c r="D31" s="1">
        <v>-55.0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132</v>
      </c>
      <c r="B32" s="1">
        <v>-50.0</v>
      </c>
      <c r="C32" s="1">
        <v>-56.0</v>
      </c>
      <c r="D32" s="1">
        <v>-55.0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133</v>
      </c>
      <c r="B33" s="1">
        <v>-44.0</v>
      </c>
      <c r="C33" s="1">
        <v>-49.0</v>
      </c>
      <c r="D33" s="1">
        <v>-50.0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134</v>
      </c>
      <c r="B34" s="1">
        <v>-31.0</v>
      </c>
      <c r="C34" s="1">
        <v>-34.0</v>
      </c>
      <c r="D34" s="1">
        <v>-32.0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135</v>
      </c>
      <c r="B35" s="1">
        <v>0.0</v>
      </c>
      <c r="C35" s="1">
        <v>0.0</v>
      </c>
      <c r="D35" s="1">
        <v>1.0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136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137</v>
      </c>
      <c r="B37" s="1">
        <v>8.0</v>
      </c>
      <c r="C37" s="1">
        <v>9.0</v>
      </c>
      <c r="D37" s="1">
        <v>11.0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138</v>
      </c>
      <c r="B38" s="1">
        <v>42.0</v>
      </c>
      <c r="C38" s="1">
        <v>47.0</v>
      </c>
      <c r="D38" s="1">
        <v>44.0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139</v>
      </c>
      <c r="B39" s="1">
        <v>4.0</v>
      </c>
      <c r="C39" s="1">
        <v>3.0</v>
      </c>
      <c r="D39" s="1">
        <v>1.0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140</v>
      </c>
      <c r="B40" s="1">
        <v>0.0</v>
      </c>
      <c r="C40" s="1">
        <v>1.0</v>
      </c>
      <c r="D40" s="1">
        <v>1.0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141</v>
      </c>
      <c r="B41" s="1">
        <v>0.0</v>
      </c>
      <c r="C41" s="1">
        <v>3.0</v>
      </c>
      <c r="D41" s="1">
        <v>1.0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142</v>
      </c>
      <c r="B42" s="1">
        <v>47.0</v>
      </c>
      <c r="C42" s="1">
        <v>73.0</v>
      </c>
      <c r="D42" s="1">
        <v>89.0</v>
      </c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143</v>
      </c>
      <c r="B43" s="1">
        <v>42.0</v>
      </c>
      <c r="C43" s="1">
        <v>52.0</v>
      </c>
      <c r="D43" s="1">
        <v>52.0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144</v>
      </c>
      <c r="B44" s="1">
        <v>89.0</v>
      </c>
      <c r="C44" s="1">
        <v>1.0</v>
      </c>
      <c r="D44" s="1">
        <v>1.0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>
        <v>2021.0</v>
      </c>
      <c r="C1" s="1">
        <v>2022.0</v>
      </c>
      <c r="D1" s="1">
        <v>2023.0</v>
      </c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146</v>
      </c>
      <c r="B3" s="1">
        <v>0.0</v>
      </c>
      <c r="C3" s="1" t="s">
        <v>147</v>
      </c>
      <c r="D3" s="1" t="s">
        <v>148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149</v>
      </c>
      <c r="B4" s="1">
        <v>0.0</v>
      </c>
      <c r="C4" s="1" t="s">
        <v>150</v>
      </c>
      <c r="D4" s="1" t="s">
        <v>151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152</v>
      </c>
      <c r="B5" s="1">
        <v>0.0</v>
      </c>
      <c r="C5" s="1" t="s">
        <v>153</v>
      </c>
      <c r="D5" s="1" t="s">
        <v>154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155</v>
      </c>
      <c r="B6" s="1">
        <v>0.0</v>
      </c>
      <c r="C6" s="1" t="s">
        <v>156</v>
      </c>
      <c r="D6" s="1" t="s">
        <v>157</v>
      </c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159</v>
      </c>
      <c r="B8" s="1" t="s">
        <v>160</v>
      </c>
      <c r="C8" s="1" t="s">
        <v>161</v>
      </c>
      <c r="D8" s="1" t="s">
        <v>162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163</v>
      </c>
      <c r="B9" s="1" t="s">
        <v>164</v>
      </c>
      <c r="C9" s="1" t="s">
        <v>165</v>
      </c>
      <c r="D9" s="1" t="s">
        <v>166</v>
      </c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167</v>
      </c>
      <c r="B10" s="1" t="s">
        <v>168</v>
      </c>
      <c r="C10" s="1" t="s">
        <v>169</v>
      </c>
      <c r="D10" s="1" t="s">
        <v>170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171</v>
      </c>
      <c r="B11" s="1">
        <v>0.0</v>
      </c>
      <c r="C11" s="1" t="s">
        <v>172</v>
      </c>
      <c r="D11" s="1" t="s">
        <v>173</v>
      </c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174</v>
      </c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175</v>
      </c>
      <c r="B13" s="1" t="s">
        <v>176</v>
      </c>
      <c r="C13" s="1" t="s">
        <v>177</v>
      </c>
      <c r="D13" s="1" t="s">
        <v>178</v>
      </c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179</v>
      </c>
      <c r="B14" s="1" t="s">
        <v>180</v>
      </c>
      <c r="C14" s="1" t="s">
        <v>181</v>
      </c>
      <c r="D14" s="1" t="s">
        <v>182</v>
      </c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183</v>
      </c>
      <c r="B15" s="1" t="s">
        <v>184</v>
      </c>
      <c r="C15" s="1" t="s">
        <v>185</v>
      </c>
      <c r="D15" s="1" t="s">
        <v>186</v>
      </c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187</v>
      </c>
      <c r="B16" s="1" t="s">
        <v>188</v>
      </c>
      <c r="C16" s="1" t="s">
        <v>189</v>
      </c>
      <c r="D16" s="1" t="s">
        <v>190</v>
      </c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191</v>
      </c>
      <c r="B17" s="1" t="s">
        <v>192</v>
      </c>
      <c r="C17" s="1" t="s">
        <v>193</v>
      </c>
      <c r="D17" s="1" t="s">
        <v>194</v>
      </c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195</v>
      </c>
      <c r="B18" s="1">
        <v>0.0</v>
      </c>
      <c r="C18" s="1">
        <v>-2.0</v>
      </c>
      <c r="D18" s="1">
        <v>0.0</v>
      </c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196</v>
      </c>
      <c r="B19" s="1">
        <v>0.0</v>
      </c>
      <c r="C19" s="1">
        <v>-2.0</v>
      </c>
      <c r="D19" s="1">
        <v>0.0</v>
      </c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197</v>
      </c>
      <c r="B20" s="1">
        <v>0.0</v>
      </c>
      <c r="C20" s="1">
        <v>-2.0</v>
      </c>
      <c r="D20" s="1">
        <v>0.0</v>
      </c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198</v>
      </c>
      <c r="B21" s="1" t="s">
        <v>199</v>
      </c>
      <c r="C21" s="1" t="s">
        <v>200</v>
      </c>
      <c r="D21" s="1" t="s">
        <v>201</v>
      </c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202</v>
      </c>
      <c r="B22" s="1" t="s">
        <v>203</v>
      </c>
      <c r="C22" s="1" t="s">
        <v>204</v>
      </c>
      <c r="D22" s="1" t="s">
        <v>205</v>
      </c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206</v>
      </c>
      <c r="B23" s="1" t="s">
        <v>207</v>
      </c>
      <c r="C23" s="1" t="s">
        <v>200</v>
      </c>
      <c r="D23" s="1" t="s">
        <v>201</v>
      </c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208</v>
      </c>
      <c r="B24" s="1" t="s">
        <v>209</v>
      </c>
      <c r="C24" s="1" t="s">
        <v>210</v>
      </c>
      <c r="D24" s="1" t="s">
        <v>211</v>
      </c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212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213</v>
      </c>
      <c r="B26" s="1">
        <v>0.0</v>
      </c>
      <c r="C26" s="1" t="s">
        <v>214</v>
      </c>
      <c r="D26" s="1" t="s">
        <v>215</v>
      </c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216</v>
      </c>
      <c r="B27" s="1">
        <v>0.0</v>
      </c>
      <c r="C27" s="1" t="s">
        <v>217</v>
      </c>
      <c r="D27" s="1" t="s">
        <v>218</v>
      </c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219</v>
      </c>
      <c r="B28" s="1">
        <v>0.0</v>
      </c>
      <c r="C28" s="1" t="s">
        <v>220</v>
      </c>
      <c r="D28" s="1" t="s">
        <v>221</v>
      </c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222</v>
      </c>
      <c r="B29" s="1">
        <v>0.0</v>
      </c>
      <c r="C29" s="1" t="s">
        <v>220</v>
      </c>
      <c r="D29" s="1" t="s">
        <v>221</v>
      </c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223</v>
      </c>
      <c r="B30" s="1">
        <v>0.0</v>
      </c>
      <c r="C30" s="1" t="s">
        <v>224</v>
      </c>
      <c r="D30" s="1" t="s">
        <v>225</v>
      </c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226</v>
      </c>
      <c r="B31" s="1">
        <v>0.0</v>
      </c>
      <c r="C31" s="1" t="s">
        <v>224</v>
      </c>
      <c r="D31" s="1" t="s">
        <v>225</v>
      </c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227</v>
      </c>
      <c r="B32" s="1">
        <v>0.0</v>
      </c>
      <c r="C32" s="1" t="s">
        <v>224</v>
      </c>
      <c r="D32" s="1" t="s">
        <v>228</v>
      </c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229</v>
      </c>
      <c r="B33" s="1">
        <v>0.0</v>
      </c>
      <c r="C33" s="1" t="s">
        <v>230</v>
      </c>
      <c r="D33" s="1" t="s">
        <v>231</v>
      </c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232</v>
      </c>
      <c r="B34" s="1">
        <v>0.0</v>
      </c>
      <c r="C34" s="1" t="s">
        <v>233</v>
      </c>
      <c r="D34" s="1" t="s">
        <v>234</v>
      </c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235</v>
      </c>
      <c r="B35" s="1">
        <v>0.0</v>
      </c>
      <c r="C35" s="1" t="s">
        <v>236</v>
      </c>
      <c r="D35" s="1" t="s">
        <v>237</v>
      </c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238</v>
      </c>
      <c r="B36" s="1">
        <v>0.0</v>
      </c>
      <c r="C36" s="1" t="s">
        <v>239</v>
      </c>
      <c r="D36" s="1" t="s">
        <v>240</v>
      </c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241</v>
      </c>
      <c r="B37" s="1">
        <v>0.0</v>
      </c>
      <c r="C37" s="1" t="s">
        <v>239</v>
      </c>
      <c r="D37" s="1" t="s">
        <v>240</v>
      </c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242</v>
      </c>
      <c r="B38" s="1">
        <v>0.0</v>
      </c>
      <c r="C38" s="1" t="s">
        <v>243</v>
      </c>
      <c r="D38" s="1" t="s">
        <v>244</v>
      </c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245</v>
      </c>
      <c r="B39" s="1">
        <v>0.0</v>
      </c>
      <c r="C39" s="1" t="s">
        <v>246</v>
      </c>
      <c r="D39" s="1" t="s">
        <v>247</v>
      </c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248</v>
      </c>
      <c r="B40" s="1">
        <v>0.0</v>
      </c>
      <c r="C40" s="1">
        <v>0.0</v>
      </c>
      <c r="D40" s="1" t="s">
        <v>249</v>
      </c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250</v>
      </c>
      <c r="B41" s="1">
        <v>0.0</v>
      </c>
      <c r="C41" s="1">
        <v>0.0</v>
      </c>
      <c r="D41" s="1" t="s">
        <v>251</v>
      </c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252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253</v>
      </c>
      <c r="B43" s="1">
        <v>0.0</v>
      </c>
      <c r="C43" s="1">
        <v>0.0</v>
      </c>
      <c r="D43" s="1" t="s">
        <v>254</v>
      </c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255</v>
      </c>
      <c r="B44" s="1">
        <v>0.0</v>
      </c>
      <c r="C44" s="1">
        <v>0.0</v>
      </c>
      <c r="D44" s="1" t="s">
        <v>256</v>
      </c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257</v>
      </c>
      <c r="B45" s="1">
        <v>0.0</v>
      </c>
      <c r="C45" s="1">
        <v>0.0</v>
      </c>
      <c r="D45" s="1" t="s">
        <v>258</v>
      </c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259</v>
      </c>
      <c r="B46" s="1">
        <v>0.0</v>
      </c>
      <c r="C46" s="1">
        <v>0.0</v>
      </c>
      <c r="D46" s="1" t="s">
        <v>258</v>
      </c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260</v>
      </c>
      <c r="B47" s="1">
        <v>0.0</v>
      </c>
      <c r="C47" s="1">
        <v>0.0</v>
      </c>
      <c r="D47" s="1" t="s">
        <v>261</v>
      </c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262</v>
      </c>
      <c r="B48" s="1">
        <v>0.0</v>
      </c>
      <c r="C48" s="1">
        <v>0.0</v>
      </c>
      <c r="D48" s="1" t="s">
        <v>261</v>
      </c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263</v>
      </c>
      <c r="B49" s="1">
        <v>0.0</v>
      </c>
      <c r="C49" s="1">
        <v>0.0</v>
      </c>
      <c r="D49" s="1" t="s">
        <v>264</v>
      </c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265</v>
      </c>
      <c r="B50" s="1">
        <v>0.0</v>
      </c>
      <c r="C50" s="1">
        <v>0.0</v>
      </c>
      <c r="D50" s="1" t="s">
        <v>266</v>
      </c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267</v>
      </c>
      <c r="B51" s="1">
        <v>0.0</v>
      </c>
      <c r="C51" s="1">
        <v>0.0</v>
      </c>
      <c r="D51" s="1" t="s">
        <v>268</v>
      </c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269</v>
      </c>
      <c r="B52" s="1">
        <v>0.0</v>
      </c>
      <c r="C52" s="1">
        <v>0.0</v>
      </c>
      <c r="D52" s="1" t="s">
        <v>270</v>
      </c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271</v>
      </c>
      <c r="B53" s="1">
        <v>0.0</v>
      </c>
      <c r="C53" s="1">
        <v>0.0</v>
      </c>
      <c r="D53" s="1" t="s">
        <v>272</v>
      </c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273</v>
      </c>
      <c r="B54" s="1">
        <v>0.0</v>
      </c>
      <c r="C54" s="1">
        <v>0.0</v>
      </c>
      <c r="D54" s="1" t="s">
        <v>272</v>
      </c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274</v>
      </c>
      <c r="B55" s="1">
        <v>0.0</v>
      </c>
      <c r="C55" s="1">
        <v>0.0</v>
      </c>
      <c r="D55" s="1" t="s">
        <v>275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276</v>
      </c>
      <c r="B56" s="1">
        <v>0.0</v>
      </c>
      <c r="C56" s="1">
        <v>0.0</v>
      </c>
      <c r="D56" s="1" t="s">
        <v>277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23</v>
      </c>
      <c r="B1" s="1" t="s">
        <v>278</v>
      </c>
      <c r="C1" s="1" t="s">
        <v>279</v>
      </c>
      <c r="D1" s="1" t="s">
        <v>280</v>
      </c>
      <c r="E1" s="1" t="s">
        <v>281</v>
      </c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282</v>
      </c>
      <c r="B2" s="1" t="s">
        <v>283</v>
      </c>
      <c r="C2" s="1" t="s">
        <v>284</v>
      </c>
      <c r="D2" s="1" t="s">
        <v>284</v>
      </c>
      <c r="E2" s="1" t="s">
        <v>285</v>
      </c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286</v>
      </c>
      <c r="B3" s="1" t="s">
        <v>285</v>
      </c>
      <c r="C3" s="1" t="s">
        <v>287</v>
      </c>
      <c r="D3" s="1" t="s">
        <v>288</v>
      </c>
      <c r="E3" s="1" t="s">
        <v>285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289</v>
      </c>
      <c r="B4" s="1" t="s">
        <v>290</v>
      </c>
      <c r="C4" s="1" t="s">
        <v>291</v>
      </c>
      <c r="D4" s="1" t="s">
        <v>292</v>
      </c>
      <c r="E4" s="1" t="s">
        <v>284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286</v>
      </c>
      <c r="B5" s="1" t="s">
        <v>285</v>
      </c>
      <c r="C5" s="1" t="s">
        <v>293</v>
      </c>
      <c r="D5" s="1" t="s">
        <v>294</v>
      </c>
      <c r="E5" s="1" t="s">
        <v>295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296</v>
      </c>
      <c r="B6" s="1" t="s">
        <v>297</v>
      </c>
      <c r="C6" s="1" t="s">
        <v>298</v>
      </c>
      <c r="D6" s="1" t="s">
        <v>299</v>
      </c>
      <c r="E6" s="1" t="s">
        <v>300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301</v>
      </c>
      <c r="B7" s="1" t="s">
        <v>285</v>
      </c>
      <c r="C7" s="1" t="s">
        <v>285</v>
      </c>
      <c r="D7" s="1" t="s">
        <v>285</v>
      </c>
      <c r="E7" s="1" t="s">
        <v>285</v>
      </c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302</v>
      </c>
      <c r="B8" s="1" t="s">
        <v>303</v>
      </c>
      <c r="C8" s="1" t="s">
        <v>303</v>
      </c>
      <c r="D8" s="1" t="s">
        <v>304</v>
      </c>
      <c r="E8" s="1" t="s">
        <v>305</v>
      </c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306</v>
      </c>
      <c r="B9" s="1" t="s">
        <v>285</v>
      </c>
      <c r="C9" s="1" t="s">
        <v>307</v>
      </c>
      <c r="D9" s="1" t="s">
        <v>285</v>
      </c>
      <c r="E9" s="1" t="s">
        <v>285</v>
      </c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308</v>
      </c>
      <c r="B10" s="1" t="s">
        <v>285</v>
      </c>
      <c r="C10" s="1" t="s">
        <v>309</v>
      </c>
      <c r="D10" s="1" t="s">
        <v>285</v>
      </c>
      <c r="E10" s="1" t="s">
        <v>285</v>
      </c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310</v>
      </c>
      <c r="B11" s="1" t="s">
        <v>285</v>
      </c>
      <c r="C11" s="1" t="s">
        <v>285</v>
      </c>
      <c r="D11" s="1" t="s">
        <v>285</v>
      </c>
      <c r="E11" s="1" t="s">
        <v>285</v>
      </c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311</v>
      </c>
      <c r="B12" s="1" t="s">
        <v>312</v>
      </c>
      <c r="C12" s="1" t="s">
        <v>313</v>
      </c>
      <c r="D12" s="1" t="s">
        <v>314</v>
      </c>
      <c r="E12" s="1" t="s">
        <v>315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316</v>
      </c>
      <c r="B13" s="1" t="s">
        <v>317</v>
      </c>
      <c r="C13" s="1" t="s">
        <v>313</v>
      </c>
      <c r="D13" s="1" t="s">
        <v>318</v>
      </c>
      <c r="E13" s="1" t="s">
        <v>319</v>
      </c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320</v>
      </c>
      <c r="B14" s="1" t="s">
        <v>321</v>
      </c>
      <c r="C14" s="1" t="s">
        <v>322</v>
      </c>
      <c r="D14" s="1" t="s">
        <v>323</v>
      </c>
      <c r="E14" s="1" t="s">
        <v>324</v>
      </c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325</v>
      </c>
      <c r="B15" s="1" t="s">
        <v>285</v>
      </c>
      <c r="C15" s="1" t="s">
        <v>285</v>
      </c>
      <c r="D15" s="1" t="s">
        <v>285</v>
      </c>
      <c r="E15" s="1" t="s">
        <v>285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326</v>
      </c>
      <c r="B16" s="1" t="s">
        <v>285</v>
      </c>
      <c r="C16" s="1" t="s">
        <v>285</v>
      </c>
      <c r="D16" s="1" t="s">
        <v>285</v>
      </c>
      <c r="E16" s="1" t="s">
        <v>285</v>
      </c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327</v>
      </c>
      <c r="B17" s="1" t="s">
        <v>328</v>
      </c>
      <c r="C17" s="1" t="s">
        <v>329</v>
      </c>
      <c r="D17" s="1" t="s">
        <v>330</v>
      </c>
      <c r="E17" s="1" t="s">
        <v>331</v>
      </c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332</v>
      </c>
      <c r="B18" s="1" t="s">
        <v>285</v>
      </c>
      <c r="C18" s="1" t="s">
        <v>285</v>
      </c>
      <c r="D18" s="1" t="s">
        <v>285</v>
      </c>
      <c r="E18" s="1" t="s">
        <v>285</v>
      </c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333</v>
      </c>
      <c r="B19" s="1" t="s">
        <v>285</v>
      </c>
      <c r="C19" s="1" t="s">
        <v>334</v>
      </c>
      <c r="D19" s="1" t="s">
        <v>285</v>
      </c>
      <c r="E19" s="1" t="s">
        <v>285</v>
      </c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130</v>
      </c>
      <c r="B20" s="1" t="s">
        <v>285</v>
      </c>
      <c r="C20" s="1" t="s">
        <v>285</v>
      </c>
      <c r="D20" s="1" t="s">
        <v>285</v>
      </c>
      <c r="E20" s="1" t="s">
        <v>285</v>
      </c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335</v>
      </c>
      <c r="B21" s="1" t="s">
        <v>336</v>
      </c>
      <c r="C21" s="1" t="s">
        <v>337</v>
      </c>
      <c r="D21" s="1" t="s">
        <v>338</v>
      </c>
      <c r="E21" s="1" t="s">
        <v>339</v>
      </c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340</v>
      </c>
      <c r="B22" s="1" t="s">
        <v>341</v>
      </c>
      <c r="C22" s="1" t="s">
        <v>342</v>
      </c>
      <c r="D22" s="1" t="s">
        <v>343</v>
      </c>
      <c r="E22" s="1" t="s">
        <v>344</v>
      </c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345</v>
      </c>
      <c r="B23" s="1" t="s">
        <v>346</v>
      </c>
      <c r="C23" s="1" t="s">
        <v>347</v>
      </c>
      <c r="D23" s="1" t="s">
        <v>348</v>
      </c>
      <c r="E23" s="1" t="s">
        <v>285</v>
      </c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349</v>
      </c>
      <c r="B24" s="1" t="s">
        <v>350</v>
      </c>
      <c r="C24" s="1" t="s">
        <v>351</v>
      </c>
      <c r="D24" s="1" t="s">
        <v>351</v>
      </c>
      <c r="E24" s="1" t="s">
        <v>351</v>
      </c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352</v>
      </c>
      <c r="B25" s="1" t="s">
        <v>353</v>
      </c>
      <c r="C25" s="1" t="s">
        <v>354</v>
      </c>
      <c r="D25" s="1" t="s">
        <v>354</v>
      </c>
      <c r="E25" s="1" t="s">
        <v>285</v>
      </c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355</v>
      </c>
      <c r="B26" s="1" t="s">
        <v>356</v>
      </c>
      <c r="C26" s="1" t="s">
        <v>285</v>
      </c>
      <c r="D26" s="1" t="s">
        <v>285</v>
      </c>
      <c r="E26" s="1" t="s">
        <v>285</v>
      </c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357</v>
      </c>
      <c r="B2" s="1" t="s">
        <v>358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359</v>
      </c>
      <c r="B3" s="1" t="s">
        <v>360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361</v>
      </c>
      <c r="B4" s="1" t="s">
        <v>362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363</v>
      </c>
      <c r="B5" s="1" t="s">
        <v>364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365</v>
      </c>
      <c r="B6" s="1" t="s">
        <v>366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367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368</v>
      </c>
      <c r="B8" s="1" t="s">
        <v>369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370</v>
      </c>
      <c r="B9" s="4" t="s">
        <v>371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372</v>
      </c>
      <c r="B10" s="1" t="s">
        <v>373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374</v>
      </c>
      <c r="B11" s="1" t="s">
        <v>375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376</v>
      </c>
      <c r="B12" s="1" t="s">
        <v>373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377</v>
      </c>
      <c r="B13" s="1" t="s">
        <v>378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379</v>
      </c>
      <c r="B14" s="1" t="s">
        <v>380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381</v>
      </c>
      <c r="B15" s="1" t="s">
        <v>378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382</v>
      </c>
      <c r="B16" s="1" t="s">
        <v>383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384</v>
      </c>
      <c r="B17" s="1">
        <v>91.0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385</v>
      </c>
      <c r="B18" s="1" t="s">
        <v>386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387</v>
      </c>
      <c r="B19" s="1">
        <v>5.0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388</v>
      </c>
      <c r="B20" s="1">
        <v>7.0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389</v>
      </c>
      <c r="B21" s="1">
        <v>7.0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390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391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392</v>
      </c>
      <c r="B24" s="1">
        <v>1.7304192E9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393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394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395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396</v>
      </c>
      <c r="B28" s="1">
        <v>19.58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397</v>
      </c>
      <c r="B29" s="1">
        <v>19.28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398</v>
      </c>
      <c r="B30" s="1">
        <v>17.91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399</v>
      </c>
      <c r="B31" s="1">
        <v>19.32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400</v>
      </c>
      <c r="B32" s="1">
        <v>19.58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401</v>
      </c>
      <c r="B33" s="1">
        <v>19.28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402</v>
      </c>
      <c r="B34" s="1">
        <v>17.91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403</v>
      </c>
      <c r="B35" s="1">
        <v>19.32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404</v>
      </c>
      <c r="B36" s="1">
        <v>-4.8230767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405</v>
      </c>
      <c r="B37" s="1">
        <v>228654.0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406</v>
      </c>
      <c r="B38" s="1">
        <v>228654.0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407</v>
      </c>
      <c r="B39" s="1">
        <v>396337.0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408</v>
      </c>
      <c r="B40" s="1">
        <v>222740.0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409</v>
      </c>
      <c r="B41" s="1">
        <v>222740.0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410</v>
      </c>
      <c r="B42" s="1">
        <v>18.47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411</v>
      </c>
      <c r="B43" s="1">
        <v>19.3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412</v>
      </c>
      <c r="B44" s="1">
        <v>100.0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413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414</v>
      </c>
      <c r="B46" s="1">
        <v>2.79416896E8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415</v>
      </c>
      <c r="B47" s="1">
        <v>14.44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416</v>
      </c>
      <c r="B48" s="1">
        <v>74.49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417</v>
      </c>
      <c r="B49" s="1">
        <v>302.07233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418</v>
      </c>
      <c r="B50" s="1">
        <v>30.8026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419</v>
      </c>
      <c r="B51" s="1">
        <v>36.837124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420</v>
      </c>
      <c r="B52" s="1" t="s">
        <v>421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422</v>
      </c>
      <c r="B53" s="1">
        <v>1.17413408E8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423</v>
      </c>
      <c r="B54" s="1">
        <v>4052058.0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424</v>
      </c>
      <c r="B55" s="1">
        <v>1.48547E7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425</v>
      </c>
      <c r="B56" s="1">
        <v>914186.0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426</v>
      </c>
      <c r="B57" s="1">
        <v>1896815.0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427</v>
      </c>
      <c r="B58" s="1">
        <v>1.7276544E9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428</v>
      </c>
      <c r="B59" s="1">
        <v>1.7303328E9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429</v>
      </c>
      <c r="B60" s="1">
        <v>0.0704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430</v>
      </c>
      <c r="B61" s="1">
        <v>0.10694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431</v>
      </c>
      <c r="B62" s="1">
        <v>1.10723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432</v>
      </c>
      <c r="B63" s="1">
        <v>7.15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433</v>
      </c>
      <c r="B64" s="1">
        <v>0.0787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434</v>
      </c>
      <c r="B65" s="1">
        <v>1.48547E7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435</v>
      </c>
      <c r="B66" s="1">
        <v>14.506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436</v>
      </c>
      <c r="B67" s="1">
        <v>1.2967048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437</v>
      </c>
      <c r="B68" s="1">
        <v>1.7039808E9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438</v>
      </c>
      <c r="B69" s="1">
        <v>1.7356032E9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439</v>
      </c>
      <c r="B70" s="1">
        <v>1.7197056E9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440</v>
      </c>
      <c r="B71" s="1">
        <v>2364000.0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441</v>
      </c>
      <c r="B72" s="1">
        <v>-4.09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442</v>
      </c>
      <c r="B73" s="1">
        <v>-4.64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443</v>
      </c>
      <c r="B74" s="1" t="s">
        <v>444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445</v>
      </c>
      <c r="B75" s="1">
        <v>1.702944E9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446</v>
      </c>
      <c r="B76" s="1">
        <v>126.933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447</v>
      </c>
      <c r="B77" s="1">
        <v>-1.793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448</v>
      </c>
      <c r="B78" s="1">
        <v>-0.39380807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449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450</v>
      </c>
      <c r="B80" s="1" t="s">
        <v>451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452</v>
      </c>
      <c r="B81" s="1" t="s">
        <v>453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454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455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456</v>
      </c>
      <c r="B84" s="1" t="s">
        <v>457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458</v>
      </c>
      <c r="B85" s="1" t="s">
        <v>457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459</v>
      </c>
      <c r="B86" s="1">
        <v>1.3942026E9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460</v>
      </c>
      <c r="B87" s="1" t="s">
        <v>461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462</v>
      </c>
      <c r="B88" s="1" t="s">
        <v>463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464</v>
      </c>
      <c r="B89" s="1" t="s">
        <v>465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466</v>
      </c>
      <c r="B90" s="1" t="s">
        <v>467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468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469</v>
      </c>
      <c r="B92" s="1">
        <v>18.81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470</v>
      </c>
      <c r="B93" s="1">
        <v>72.0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471</v>
      </c>
      <c r="B94" s="1">
        <v>45.0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472</v>
      </c>
      <c r="B95" s="1">
        <v>52.8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473</v>
      </c>
      <c r="B96" s="1">
        <v>46.0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474</v>
      </c>
      <c r="B97" s="1">
        <v>1.28571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475</v>
      </c>
      <c r="B98" s="1" t="s">
        <v>476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477</v>
      </c>
      <c r="B99" s="1">
        <v>5.0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478</v>
      </c>
      <c r="B100" s="1">
        <v>1.53904992E8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479</v>
      </c>
      <c r="B101" s="1">
        <v>11.845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480</v>
      </c>
      <c r="B102" s="1">
        <v>-6.5467E7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481</v>
      </c>
      <c r="B103" s="1">
        <v>1.3785E7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482</v>
      </c>
      <c r="B104" s="1">
        <v>11.822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483</v>
      </c>
      <c r="B105" s="1">
        <v>12.174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484</v>
      </c>
      <c r="B106" s="1">
        <v>925000.0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485</v>
      </c>
      <c r="B107" s="1">
        <v>8.893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486</v>
      </c>
      <c r="B108" s="1">
        <v>0.106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487</v>
      </c>
      <c r="B109" s="1">
        <v>-0.32361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488</v>
      </c>
      <c r="B110" s="1">
        <v>-0.41339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489</v>
      </c>
      <c r="B111" s="1">
        <v>-3.4067876E7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490</v>
      </c>
      <c r="B112" s="1">
        <v>-6.6083E7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491</v>
      </c>
      <c r="B113" s="1">
        <v>-21.766489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492</v>
      </c>
      <c r="B114" s="1" t="s">
        <v>421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493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47</v>
      </c>
      <c r="B3" s="1">
        <v>0.0</v>
      </c>
      <c r="C3" s="1">
        <v>-36.0</v>
      </c>
      <c r="D3" s="1">
        <v>-16.0</v>
      </c>
      <c r="E3" s="1">
        <f>IF(D3*FORECAST(E2,B3:D3,B2:D2)&gt;0,FORECAST(E2,B3:D3,B2:D2),D3)*$X$1</f>
        <v>-33.33333333</v>
      </c>
      <c r="F3" s="1">
        <f>IF(E3*FORECAST(F2,B3:E3,B2:E2)&gt;0,FORECAST(F2,B3:E3,B2:E2),E3)*$X$1</f>
        <v>-41.33333333</v>
      </c>
      <c r="G3" s="1">
        <f>IF(F3*FORECAST(G2,B3:F3,B2:F2)&gt;0,FORECAST(G2,B3:F3,B2:F2),F3)*$X$1</f>
        <v>-49.33333333</v>
      </c>
      <c r="H3" s="1">
        <f>IF(G3*FORECAST(H2,B3:G3,B2:G2)&gt;0,FORECAST(H2,B3:G3,B2:G2),G3)*$X$1</f>
        <v>-57.33333333</v>
      </c>
      <c r="I3" s="1">
        <f>IF(H3*FORECAST(I2,B3:H3,B2:H2)&gt;0,FORECAST(I2,B3:H3,B2:H2),H3)*$X$1</f>
        <v>-65.33333333</v>
      </c>
      <c r="J3" s="1">
        <f>IF(I3*FORECAST(J2,B3:I3,B2:I2)&gt;0,FORECAST(J2,B3:I3,B2:I2),I3)*$X$1</f>
        <v>-73.33333333</v>
      </c>
      <c r="K3" s="1">
        <f>IF(J3*FORECAST(K2,B3:J3,B2:J2)&gt;0,FORECAST(K2,B3:J3,B2:J2),J3)*$X$1</f>
        <v>-81.33333333</v>
      </c>
      <c r="L3" s="5">
        <f>IF(K3*FORECAST(L2,B3:K3,B2:K2)&gt;0,FORECAST(L2,B3:K3,B2:K2),K3)*$X$1</f>
        <v>-89.33333333</v>
      </c>
      <c r="M3" s="5">
        <f>IF(L3*FORECAST(M2,B3:L3,B2:L2)&gt;0,FORECAST(M2,B3:L3,B2:L2),L3)*$X$1</f>
        <v>-97.33333333</v>
      </c>
      <c r="N3" s="5">
        <f>IF(M3*FORECAST(N2,B3:M3,B2:M2)&gt;0,FORECAST(N2,B3:M3,B2:M2),M3)*$X$1</f>
        <v>-105.3333333</v>
      </c>
      <c r="O3" s="5">
        <f>IF(N3*FORECAST(O2,B3:N3,B2:N2)&gt;0,FORECAST(O2,B3:N3,B2:N2),N3)*$X$1</f>
        <v>-113.3333333</v>
      </c>
      <c r="P3" s="5">
        <f>IF(O3*FORECAST(P2,B3:O3,B2:O2)&gt;0,FORECAST(P2,B3:O3,B2:O2),O3)*$X$1</f>
        <v>-121.3333333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89</v>
      </c>
      <c r="B4" s="1">
        <v>-65.0</v>
      </c>
      <c r="C4" s="1">
        <v>-77.0</v>
      </c>
      <c r="D4" s="1">
        <v>-182.0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494</v>
      </c>
      <c r="B5" s="1">
        <v>4.0</v>
      </c>
      <c r="C5" s="1">
        <v>5.0</v>
      </c>
      <c r="D5" s="1">
        <v>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495</v>
      </c>
      <c r="L7" s="1">
        <f>IF(P3*FORECAST(P2,B3:P3,B2:P2)&gt;0,FORECAST(P2,B3:P3,B2:P2),O3)*$X$1 * (1+0.02)/(0.0874-0.02)</f>
        <v>-1836.20178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496</v>
      </c>
      <c r="L8" s="6">
        <f t="array" ref="L8">NPV(0.0874,F3:P3)</f>
        <v>-514.8188973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497</v>
      </c>
      <c r="L9" s="6">
        <f t="array" ref="L9">NPV(0.0874,F16:P16)</f>
        <v>-730.5295516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498</v>
      </c>
      <c r="L10" s="6">
        <f>L8 + L9</f>
        <v>-1245.348449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90</v>
      </c>
      <c r="L11" s="1">
        <v>-182.0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499</v>
      </c>
      <c r="L12" s="6">
        <f>L10 - L11</f>
        <v>-1063.348449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500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-265.8371122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(1+0.02)/(0.0874-0.02)</f>
        <v>-1836.20178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2021.0</v>
      </c>
      <c r="C2" s="3">
        <v>2022.0</v>
      </c>
      <c r="D2" s="3">
        <v>2023.0</v>
      </c>
      <c r="E2" s="3">
        <v>2024.0</v>
      </c>
      <c r="F2" s="3">
        <v>2025.0</v>
      </c>
      <c r="G2" s="3">
        <v>2026.0</v>
      </c>
      <c r="H2" s="3">
        <v>2027.0</v>
      </c>
      <c r="I2" s="3">
        <v>2028.0</v>
      </c>
      <c r="J2" s="3">
        <v>2029.0</v>
      </c>
      <c r="K2" s="3">
        <v>2030.0</v>
      </c>
      <c r="L2" s="5">
        <v>2031.0</v>
      </c>
      <c r="M2" s="5">
        <v>2032.0</v>
      </c>
      <c r="N2" s="5">
        <v>2033.0</v>
      </c>
      <c r="O2" s="5">
        <v>2034.0</v>
      </c>
      <c r="P2" s="5">
        <v>2035.0</v>
      </c>
      <c r="Q2" s="2"/>
      <c r="R2" s="2"/>
      <c r="S2" s="2"/>
      <c r="T2" s="2"/>
      <c r="U2" s="2"/>
      <c r="V2" s="2"/>
      <c r="W2" s="2"/>
      <c r="X2" s="1"/>
      <c r="Y2" s="2"/>
      <c r="Z2" s="2"/>
    </row>
    <row r="3">
      <c r="A3" s="3" t="s">
        <v>24</v>
      </c>
      <c r="B3" s="1">
        <v>-50.0</v>
      </c>
      <c r="C3" s="1">
        <v>-55.0</v>
      </c>
      <c r="D3" s="1">
        <v>-36.0</v>
      </c>
      <c r="E3" s="1">
        <f>IF(D3*FORECAST(E2,B3:D3,B2:D2)&gt;0,FORECAST(E2,B3:D3,B2:D2),D3)*$X$1</f>
        <v>-33</v>
      </c>
      <c r="F3" s="1">
        <f>IF(E3*FORECAST(F2,B3:E3,B2:E2)&gt;0,FORECAST(F2,B3:E3,B2:E2),E3)*$X$1</f>
        <v>-26</v>
      </c>
      <c r="G3" s="1">
        <f>IF(F3*FORECAST(G2,B3:F3,B2:F2)&gt;0,FORECAST(G2,B3:F3,B2:F2),F3)*$X$1</f>
        <v>-19</v>
      </c>
      <c r="H3" s="1">
        <f>IF(G3*FORECAST(H2,B3:G3,B2:G2)&gt;0,FORECAST(H2,B3:G3,B2:G2),G3)*$X$1</f>
        <v>-12</v>
      </c>
      <c r="I3" s="1">
        <f>IF(H3*FORECAST(I2,B3:H3,B2:H2)&gt;0,FORECAST(I2,B3:H3,B2:H2),H3)*$X$1</f>
        <v>-5</v>
      </c>
      <c r="J3" s="1">
        <f>IF(I3*FORECAST(J2,B3:I3,B2:I2)&gt;0,FORECAST(J2,B3:I3,B2:I2),I3)*$X$1</f>
        <v>-5</v>
      </c>
      <c r="K3" s="1">
        <f>IF(J3*FORECAST(K2,B3:J3,B2:J2)&gt;0,FORECAST(K2,B3:J3,B2:J2),J3)*$X$1</f>
        <v>-5</v>
      </c>
      <c r="L3" s="5">
        <f>IF(K3*FORECAST(L2,B3:K3,B2:K2)&gt;0,FORECAST(L2,B3:K3,B2:K2),K3)*$X$1</f>
        <v>-5</v>
      </c>
      <c r="M3" s="5">
        <f>IF(L3*FORECAST(M2,B3:L3,B2:L2)&gt;0,FORECAST(M2,B3:L3,B2:L2),L3)*$X$1</f>
        <v>-5</v>
      </c>
      <c r="N3" s="5">
        <f>IF(M3*FORECAST(N2,B3:M3,B2:M2)&gt;0,FORECAST(N2,B3:M3,B2:M2),M3)*$X$1</f>
        <v>-5</v>
      </c>
      <c r="O3" s="5">
        <f>IF(N3*FORECAST(O2,B3:N3,B2:N2)&gt;0,FORECAST(O2,B3:N3,B2:N2),N3)*$X$1</f>
        <v>-5</v>
      </c>
      <c r="P3" s="5">
        <f>IF(O3*FORECAST(P2,B3:O3,B2:O2)&gt;0,FORECAST(P2,B3:O3,B2:O2),O3)*$X$1</f>
        <v>-5</v>
      </c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89</v>
      </c>
      <c r="B4" s="1">
        <v>-65.0</v>
      </c>
      <c r="C4" s="1">
        <v>-77.0</v>
      </c>
      <c r="D4" s="1">
        <v>-182.0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494</v>
      </c>
      <c r="B5" s="1">
        <v>4.0</v>
      </c>
      <c r="C5" s="1">
        <v>5.0</v>
      </c>
      <c r="D5" s="1">
        <v>4.0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495</v>
      </c>
      <c r="L7" s="1">
        <f>IF(P3*FORECAST(P2,B3:P3,B2:P2)&gt;0,FORECAST(P2,B3:P3,B2:P2),O3)*$X$1 * (1+0.02)/(0.0874-0.02)</f>
        <v>-75.66765579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496</v>
      </c>
      <c r="L8" s="6">
        <f t="array" ref="L8">NPV(0.0874,F3:P3)</f>
        <v>-71.04425109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497</v>
      </c>
      <c r="L9" s="6">
        <f t="array" ref="L9">NPV(0.0874,F16:P16)</f>
        <v>-30.10423976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498</v>
      </c>
      <c r="L10" s="6">
        <f>L8 + L9</f>
        <v>-101.1484909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90</v>
      </c>
      <c r="L11" s="1">
        <v>-182.0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499</v>
      </c>
      <c r="L12" s="6">
        <f>L10 - L11</f>
        <v>80.85150915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500</v>
      </c>
      <c r="L13" s="1">
        <v>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20.21287729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1">
        <v>0.0</v>
      </c>
      <c r="M16" s="5">
        <v>0.0</v>
      </c>
      <c r="N16" s="5">
        <v>0.0</v>
      </c>
      <c r="O16" s="5">
        <v>0.0</v>
      </c>
      <c r="P16" s="5">
        <f>IF(P3*FORECAST(P2,B3:P3,B2:P2)&gt;0,FORECAST(P2,B3:P3,B2:P2),O3)*$X$1 * (1+0.02)/(0.0874-0.02)</f>
        <v>-75.66765579</v>
      </c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