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<sst xmlns="http://schemas.openxmlformats.org/spreadsheetml/2006/main" count="797" uniqueCount="621">
  <si>
    <t>ticker</t>
  </si>
  <si>
    <t>NAUT</t>
  </si>
  <si>
    <t>nombre</t>
  </si>
  <si>
    <t>NAUTILUS BIOTECHNOLOGY IN</t>
  </si>
  <si>
    <t>empresa</t>
  </si>
  <si>
    <t>Biotechnology &amp; Medical Research</t>
  </si>
  <si>
    <t>Open</t>
  </si>
  <si>
    <t>Target Price</t>
  </si>
  <si>
    <t>Upside</t>
  </si>
  <si>
    <t>-913.61%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</si>
  <si>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</si>
  <si>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</si>
  <si>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</si>
  <si>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</si>
  <si>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</si>
  <si>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</si>
  <si>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</si>
  <si>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</si>
  <si>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-77.46%</t>
  </si>
  <si>
    <t>Total Assets Growth</t>
  </si>
  <si>
    <t>-78.82%</t>
  </si>
  <si>
    <t>Net Property, Plant and Equipment Growth</t>
  </si>
  <si>
    <t>-83.33%</t>
  </si>
  <si>
    <t>EBITDA Growth</t>
  </si>
  <si>
    <t>157.82%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</si>
  <si>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</si>
  <si>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</si>
  <si>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</si>
  <si>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</si>
  <si>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</si>
  <si>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</si>
  <si>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</si>
  <si>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</si>
  <si>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</si>
  <si>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</si>
  <si>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</si>
  <si>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</si>
  <si>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</si>
  <si>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</si>
  <si>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</si>
  <si>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</si>
  <si>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</si>
  <si>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</si>
  <si>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</si>
  <si>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</si>
  <si>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</si>
  <si>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</si>
  <si>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</si>
  <si>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</si>
  <si>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</si>
  <si>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</si>
  <si>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</si>
  <si>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</si>
  <si>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</si>
  <si>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</si>
  <si>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</si>
  <si>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</si>
  <si>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</si>
  <si>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</si>
  <si>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</si>
  <si>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</si>
  <si>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</si>
  <si>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</si>
  <si>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</si>
  <si>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</si>
  <si>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</si>
  <si>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</si>
  <si>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</si>
  <si>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</si>
  <si>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</si>
  <si>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</si>
  <si>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</si>
  <si>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</si>
  <si>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</si>
  <si>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</si>
  <si>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</si>
  <si>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</si>
  <si>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</si>
  <si>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</si>
  <si>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</si>
  <si>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-2.39</t>
  </si>
  <si>
    <t>-3.26</t>
  </si>
  <si>
    <t>2.92</t>
  </si>
  <si>
    <t>2.52</t>
  </si>
  <si>
    <t>2.12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</si>
  <si>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</si>
  <si>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</si>
  <si>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</si>
  <si>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</si>
  <si>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</si>
  <si>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</si>
  <si>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</si>
  <si>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</si>
  <si>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</si>
  <si>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</si>
  <si>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</si>
  <si>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</si>
  <si>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</si>
  <si>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</si>
  <si>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</si>
  <si>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</si>
  <si>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</si>
  <si>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</si>
  <si>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</si>
  <si>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</si>
  <si>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</si>
  <si>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</si>
  <si>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</si>
  <si>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</si>
  <si>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</si>
  <si>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</si>
  <si>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</si>
  <si>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-1.59</t>
  </si>
  <si>
    <t>-1.95</t>
  </si>
  <si>
    <t>-0.6</t>
  </si>
  <si>
    <t>-0.46</t>
  </si>
  <si>
    <t>-0.51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</si>
  <si>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</si>
  <si>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</si>
  <si>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</si>
  <si>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</si>
  <si>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</si>
  <si>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</si>
  <si>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-0.99</t>
  </si>
  <si>
    <t>-1.22</t>
  </si>
  <si>
    <t>-0.37</t>
  </si>
  <si>
    <t>-0.3</t>
  </si>
  <si>
    <t>-0.33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</si>
  <si>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</si>
  <si>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</si>
  <si>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</si>
  <si>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</si>
  <si>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</si>
  <si>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</si>
  <si>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</si>
  <si>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</si>
  <si>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</si>
  <si>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</si>
  <si>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</si>
  <si>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</si>
  <si>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</si>
  <si>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</si>
  <si>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</si>
  <si>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-13.06</t>
  </si>
  <si>
    <t>-10.62</t>
  </si>
  <si>
    <t>-14.52</t>
  </si>
  <si>
    <t>Return on Total Capital</t>
  </si>
  <si>
    <t>-19.38</t>
  </si>
  <si>
    <t>-13.23</t>
  </si>
  <si>
    <t>-10.76</t>
  </si>
  <si>
    <t>-14.75</t>
  </si>
  <si>
    <t>Return On Equity %</t>
  </si>
  <si>
    <t>-32.29</t>
  </si>
  <si>
    <t>-22.75</t>
  </si>
  <si>
    <t>-17.07</t>
  </si>
  <si>
    <t>-21.95</t>
  </si>
  <si>
    <t>Return on Common Equity</t>
  </si>
  <si>
    <t>70.63</t>
  </si>
  <si>
    <t>-30.14</t>
  </si>
  <si>
    <t>Short Term Liquidity</t>
  </si>
  <si>
    <t>Current Ratio</t>
  </si>
  <si>
    <t>34.62</t>
  </si>
  <si>
    <t>25.73</t>
  </si>
  <si>
    <t>60.09</t>
  </si>
  <si>
    <t>27.57</t>
  </si>
  <si>
    <t>19.39</t>
  </si>
  <si>
    <t>Quick Ratio</t>
  </si>
  <si>
    <t>25.43</t>
  </si>
  <si>
    <t>59.49</t>
  </si>
  <si>
    <t>27.16</t>
  </si>
  <si>
    <t>19.01</t>
  </si>
  <si>
    <t>Operating Cash Flow to Current Liabilities</t>
  </si>
  <si>
    <t>-19.72</t>
  </si>
  <si>
    <t>-4.64</t>
  </si>
  <si>
    <t>-6.75</t>
  </si>
  <si>
    <t>-5.67</t>
  </si>
  <si>
    <t>Long Term Solvency</t>
  </si>
  <si>
    <t>Total Debt/Equity</t>
  </si>
  <si>
    <t>6.07</t>
  </si>
  <si>
    <t>8.26</t>
  </si>
  <si>
    <t>9.63</t>
  </si>
  <si>
    <t>13.05</t>
  </si>
  <si>
    <t>Total Debt / Total Capital</t>
  </si>
  <si>
    <t>5.72</t>
  </si>
  <si>
    <t>7.63</t>
  </si>
  <si>
    <t>8.78</t>
  </si>
  <si>
    <t>11.54</t>
  </si>
  <si>
    <t>LT Debt/Equity</t>
  </si>
  <si>
    <t>4.19</t>
  </si>
  <si>
    <t>7.99</t>
  </si>
  <si>
    <t>11.72</t>
  </si>
  <si>
    <t>Long-Term Debt / Total Capital</t>
  </si>
  <si>
    <t>3.95</t>
  </si>
  <si>
    <t>7.38</t>
  </si>
  <si>
    <t>8.21</t>
  </si>
  <si>
    <t>10.36</t>
  </si>
  <si>
    <t>Total Liabilities / Total Assets</t>
  </si>
  <si>
    <t>2.64</t>
  </si>
  <si>
    <t>7.43</t>
  </si>
  <si>
    <t>8.75</t>
  </si>
  <si>
    <t>10.04</t>
  </si>
  <si>
    <t>13.16</t>
  </si>
  <si>
    <t>Total Debt / EBITDA</t>
  </si>
  <si>
    <t>-0.32</t>
  </si>
  <si>
    <t>-0.66</t>
  </si>
  <si>
    <t>-0.54</t>
  </si>
  <si>
    <t>-0.53</t>
  </si>
  <si>
    <t>Net Debt / EBITDA</t>
  </si>
  <si>
    <t>1.74</t>
  </si>
  <si>
    <t>4.79</t>
  </si>
  <si>
    <t>6.96</t>
  </si>
  <si>
    <t>2.75</t>
  </si>
  <si>
    <t>2.14</t>
  </si>
  <si>
    <t>Total Debt / (EBITDA - Capex)</t>
  </si>
  <si>
    <t>-0.63</t>
  </si>
  <si>
    <t>-0.52</t>
  </si>
  <si>
    <t>Net Debt / (EBITDA - Capex)</t>
  </si>
  <si>
    <t>1.59</t>
  </si>
  <si>
    <t>4.51</t>
  </si>
  <si>
    <t>6.63</t>
  </si>
  <si>
    <t>2.06</t>
  </si>
  <si>
    <t>Growth Over Prior Year</t>
  </si>
  <si>
    <t>EBITDA, 1 Yr. Growth %</t>
  </si>
  <si>
    <t>57.23</t>
  </si>
  <si>
    <t>229.11</t>
  </si>
  <si>
    <t>26.12</t>
  </si>
  <si>
    <t>19.07</t>
  </si>
  <si>
    <t>EBITA, 1 Yr. Growth %</t>
  </si>
  <si>
    <t>55.73</t>
  </si>
  <si>
    <t>220.74</t>
  </si>
  <si>
    <t>25.98</t>
  </si>
  <si>
    <t>19.7</t>
  </si>
  <si>
    <t>EBIT, 1 Yr. Growth %</t>
  </si>
  <si>
    <t>Earnings From Cont. Operations, 1 Yr. Growth %</t>
  </si>
  <si>
    <t>62.39</t>
  </si>
  <si>
    <t>222.14</t>
  </si>
  <si>
    <t>15.12</t>
  </si>
  <si>
    <t>9.93</t>
  </si>
  <si>
    <t>Net Income, 1 Yr. Growth %</t>
  </si>
  <si>
    <t>Normalized Net Income, 1 Yr. Growth %</t>
  </si>
  <si>
    <t>221.53</t>
  </si>
  <si>
    <t>17.64</t>
  </si>
  <si>
    <t>12.79</t>
  </si>
  <si>
    <t>Diluted EPS Before Extra, 1 Yr. Growth %</t>
  </si>
  <si>
    <t>22.88</t>
  </si>
  <si>
    <t>10.95</t>
  </si>
  <si>
    <t>9.64</t>
  </si>
  <si>
    <t>Net Property, Plant and Equip., 1 Yr. Growth %</t>
  </si>
  <si>
    <t>455.23</t>
  </si>
  <si>
    <t>412.8</t>
  </si>
  <si>
    <t>2.22</t>
  </si>
  <si>
    <t>13.31</t>
  </si>
  <si>
    <t>Total Assets, 1 Yr. Growth %</t>
  </si>
  <si>
    <t>358.48</t>
  </si>
  <si>
    <t>368.7</t>
  </si>
  <si>
    <t>-12.15</t>
  </si>
  <si>
    <t>-12.71</t>
  </si>
  <si>
    <t>Tangible Book Value, 1 Yr. Growth %</t>
  </si>
  <si>
    <t>104.85</t>
  </si>
  <si>
    <t>-13.38</t>
  </si>
  <si>
    <t>-15.74</t>
  </si>
  <si>
    <t>Common Equity, 1 Yr. Growth %</t>
  </si>
  <si>
    <t>Cash From Operations, 1 Yr. Growth %</t>
  </si>
  <si>
    <t>44.86</t>
  </si>
  <si>
    <t>180.37</t>
  </si>
  <si>
    <t>16.73</t>
  </si>
  <si>
    <t>12.89</t>
  </si>
  <si>
    <t>Capital Expenditures, 1 Yr. Growth %</t>
  </si>
  <si>
    <t>146.36</t>
  </si>
  <si>
    <t>2.42</t>
  </si>
  <si>
    <t>5.08</t>
  </si>
  <si>
    <t>Levered Free Cash Flow, 1 Yr. Growth %</t>
  </si>
  <si>
    <t>193.43</t>
  </si>
  <si>
    <t>23.51</t>
  </si>
  <si>
    <t>16.38</t>
  </si>
  <si>
    <t>Unlevered Free Cash Flow, 1 Yr. Growth %</t>
  </si>
  <si>
    <t>Compound Annual Growth Rate Over Two Years</t>
  </si>
  <si>
    <t>EBITDA, 2 Yr. CAGR %</t>
  </si>
  <si>
    <t>127.48</t>
  </si>
  <si>
    <t>103.73</t>
  </si>
  <si>
    <t>22.54</t>
  </si>
  <si>
    <t>EBITA, 2 Yr. CAGR %</t>
  </si>
  <si>
    <t>123.49</t>
  </si>
  <si>
    <t>101.02</t>
  </si>
  <si>
    <t>22.8</t>
  </si>
  <si>
    <t>EBIT, 2 Yr. CAGR %</t>
  </si>
  <si>
    <t>Earnings From Cont. Operations, 2 Yr. CAGR %</t>
  </si>
  <si>
    <t>128.72</t>
  </si>
  <si>
    <t>92.58</t>
  </si>
  <si>
    <t>12.5</t>
  </si>
  <si>
    <t>Net Income, 2 Yr. CAGR %</t>
  </si>
  <si>
    <t>Normalized Net Income, 2 Yr. CAGR %</t>
  </si>
  <si>
    <t>128.41</t>
  </si>
  <si>
    <t>94.13</t>
  </si>
  <si>
    <t>15.19</t>
  </si>
  <si>
    <t>Diluted EPS Before Extra, 2 Yr. CAGR %</t>
  </si>
  <si>
    <t>-38.7</t>
  </si>
  <si>
    <t>-6.95</t>
  </si>
  <si>
    <t>-7.5</t>
  </si>
  <si>
    <t>Net Property, Plant and Equip., 2 Yr. CAGR %</t>
  </si>
  <si>
    <t>433.59</t>
  </si>
  <si>
    <t>128.95</t>
  </si>
  <si>
    <t>7.62</t>
  </si>
  <si>
    <t>Total Assets, 2 Yr. CAGR %</t>
  </si>
  <si>
    <t>363.56</t>
  </si>
  <si>
    <t>102.92</t>
  </si>
  <si>
    <t>-12.43</t>
  </si>
  <si>
    <t>Tangible Book Value, 2 Yr. CAGR %</t>
  </si>
  <si>
    <t>400.59</t>
  </si>
  <si>
    <t>225.52</t>
  </si>
  <si>
    <t>-14.57</t>
  </si>
  <si>
    <t>Common Equity, 2 Yr. CAGR %</t>
  </si>
  <si>
    <t>Cash From Operations, 2 Yr. CAGR %</t>
  </si>
  <si>
    <t>101.53</t>
  </si>
  <si>
    <t>80.91</t>
  </si>
  <si>
    <t>14.79</t>
  </si>
  <si>
    <t>Capital Expenditures, 2 Yr. CAGR %</t>
  </si>
  <si>
    <t>56.54</t>
  </si>
  <si>
    <t>58.85</t>
  </si>
  <si>
    <t>3.74</t>
  </si>
  <si>
    <t>Levered Free Cash Flow, 2 Yr. CAGR %</t>
  </si>
  <si>
    <t>90.37</t>
  </si>
  <si>
    <t>19.89</t>
  </si>
  <si>
    <t>Unlevered Free Cash Flow, 2 Yr. CAGR %</t>
  </si>
  <si>
    <t>Compound Annual Growth Rate Over Three Years</t>
  </si>
  <si>
    <t>EBITDA, 3 Yr. CAGR %</t>
  </si>
  <si>
    <t>86.87</t>
  </si>
  <si>
    <t>70.34</t>
  </si>
  <si>
    <t>EBITA, 3 Yr. CAGR %</t>
  </si>
  <si>
    <t>84.62</t>
  </si>
  <si>
    <t>69.12</t>
  </si>
  <si>
    <t>EBIT, 3 Yr. CAGR %</t>
  </si>
  <si>
    <t>Earnings From Cont. Operations, 3 Yr. CAGR %</t>
  </si>
  <si>
    <t>81.94</t>
  </si>
  <si>
    <t>59.75</t>
  </si>
  <si>
    <t>Net Income, 3 Yr. CAGR %</t>
  </si>
  <si>
    <t>Normalized Net Income, 3 Yr. CAGR %</t>
  </si>
  <si>
    <t>82.87</t>
  </si>
  <si>
    <t>61.99</t>
  </si>
  <si>
    <t>Diluted EPS Before Extra, 3 Yr. CAGR %</t>
  </si>
  <si>
    <t>-33.56</t>
  </si>
  <si>
    <t>-1.72</t>
  </si>
  <si>
    <t>Net Property, Plant and Equip., 3 Yr. CAGR %</t>
  </si>
  <si>
    <t>207.59</t>
  </si>
  <si>
    <t>81.1</t>
  </si>
  <si>
    <t>Total Assets, 3 Yr. CAGR %</t>
  </si>
  <si>
    <t>166.27</t>
  </si>
  <si>
    <t>53.18</t>
  </si>
  <si>
    <t>Tangible Book Value, 3 Yr. CAGR %</t>
  </si>
  <si>
    <t>178.95</t>
  </si>
  <si>
    <t>107.45</t>
  </si>
  <si>
    <t>Common Equity, 3 Yr. CAGR %</t>
  </si>
  <si>
    <t>Cash From Operations, 3 Yr. CAGR %</t>
  </si>
  <si>
    <t>67.99</t>
  </si>
  <si>
    <t>54.59</t>
  </si>
  <si>
    <t>Capital Expenditures, 3 Yr. CAGR %</t>
  </si>
  <si>
    <t>35.9</t>
  </si>
  <si>
    <t>38.41</t>
  </si>
  <si>
    <t>Levered Free Cash Flow, 3 Yr. CAGR %</t>
  </si>
  <si>
    <t>61.57</t>
  </si>
  <si>
    <t>Unlevered Free Cash Flow, 3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</si>
  <si>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</si>
  <si>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</si>
  <si>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</si>
  <si>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</si>
  <si>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</si>
  <si>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</si>
  <si>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</si>
  <si>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</si>
  <si>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-</t>
  </si>
  <si>
    <t>643.2</t>
  </si>
  <si>
    <t>224.5</t>
  </si>
  <si>
    <t>373.7</t>
  </si>
  <si>
    <t>221</t>
  </si>
  <si>
    <t>Change</t>
  </si>
  <si>
    <t>-65.1%</t>
  </si>
  <si>
    <t>66.44%</t>
  </si>
  <si>
    <t>-40.86%</t>
  </si>
  <si>
    <t>0%</t>
  </si>
  <si>
    <t>Enterprise Value (EV)
                                    1</t>
  </si>
  <si>
    <t>297.5</t>
  </si>
  <si>
    <t>40.03</t>
  </si>
  <si>
    <t>200.2</t>
  </si>
  <si>
    <t>110.9</t>
  </si>
  <si>
    <t>141.5</t>
  </si>
  <si>
    <t>135</t>
  </si>
  <si>
    <t>-86.54%</t>
  </si>
  <si>
    <t>400.2%</t>
  </si>
  <si>
    <t>-44.61%</t>
  </si>
  <si>
    <t>27.55%</t>
  </si>
  <si>
    <t>-4.57%</t>
  </si>
  <si>
    <t>P/E ratio</t>
  </si>
  <si>
    <t>-8.63x</t>
  </si>
  <si>
    <t>-3.91x</t>
  </si>
  <si>
    <t>-5.86x</t>
  </si>
  <si>
    <t>-2.89x</t>
  </si>
  <si>
    <t>-2.32x</t>
  </si>
  <si>
    <t>-2.44x</t>
  </si>
  <si>
    <t>PBR</t>
  </si>
  <si>
    <t>1.77x</t>
  </si>
  <si>
    <t>0.71x</t>
  </si>
  <si>
    <t>1.41x</t>
  </si>
  <si>
    <t>1.06x</t>
  </si>
  <si>
    <t>1.54x</t>
  </si>
  <si>
    <t>2.55x</t>
  </si>
  <si>
    <t>PEG</t>
  </si>
  <si>
    <t>0.2x</t>
  </si>
  <si>
    <t>-0.5x</t>
  </si>
  <si>
    <t>-0.1x</t>
  </si>
  <si>
    <t>0.46x</t>
  </si>
  <si>
    <t>Capitalization / Revenue</t>
  </si>
  <si>
    <t>62.9x</t>
  </si>
  <si>
    <t>12.7x</t>
  </si>
  <si>
    <t>EV / Revenue</t>
  </si>
  <si>
    <t>40.2x</t>
  </si>
  <si>
    <t>7.75x</t>
  </si>
  <si>
    <t>EV / EBITDA</t>
  </si>
  <si>
    <t>-7.16x</t>
  </si>
  <si>
    <t>-0.77x</t>
  </si>
  <si>
    <t>-3.22x</t>
  </si>
  <si>
    <t>-1.45x</t>
  </si>
  <si>
    <t>-1.44x</t>
  </si>
  <si>
    <t>-1.26x</t>
  </si>
  <si>
    <t>EV / EBIT</t>
  </si>
  <si>
    <t>-5.89x</t>
  </si>
  <si>
    <t>-0.63x</t>
  </si>
  <si>
    <t>-2.63x</t>
  </si>
  <si>
    <t>-1.33x</t>
  </si>
  <si>
    <t>-1.39x</t>
  </si>
  <si>
    <t>-1.23x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</si>
  <si>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</si>
  <si>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</si>
  <si>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</si>
  <si>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</si>
  <si>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</si>
  <si>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-0.61</t>
  </si>
  <si>
    <t>-0.76</t>
  </si>
  <si>
    <t>-0.72</t>
  </si>
  <si>
    <t>Distribution rate</t>
  </si>
  <si>
    <t>Net sales
                                    1</t>
  </si>
  <si>
    <t>3.515</t>
  </si>
  <si>
    <t>17.41</t>
  </si>
  <si>
    <t>EBITDA
                                    1</t>
  </si>
  <si>
    <t>-41.54</t>
  </si>
  <si>
    <t>-52.02</t>
  </si>
  <si>
    <t>-62.17</t>
  </si>
  <si>
    <t>-76.43</t>
  </si>
  <si>
    <t>-98.17</t>
  </si>
  <si>
    <t>-107.1</t>
  </si>
  <si>
    <t>EBIT
                                    1</t>
  </si>
  <si>
    <t>-50.5</t>
  </si>
  <si>
    <t>-63.62</t>
  </si>
  <si>
    <t>-76.15</t>
  </si>
  <si>
    <t>-83.68</t>
  </si>
  <si>
    <t>-102.1</t>
  </si>
  <si>
    <t>-110.1</t>
  </si>
  <si>
    <t>Net income
                                    1</t>
  </si>
  <si>
    <t>-15.62</t>
  </si>
  <si>
    <t>-50.32</t>
  </si>
  <si>
    <t>-57.92</t>
  </si>
  <si>
    <t>-63.68</t>
  </si>
  <si>
    <t>-76.37</t>
  </si>
  <si>
    <t>-90.9</t>
  </si>
  <si>
    <t>-101.3</t>
  </si>
  <si>
    <t>Net Debt
                                    1</t>
  </si>
  <si>
    <t>-345.7</t>
  </si>
  <si>
    <t>-184.5</t>
  </si>
  <si>
    <t>-173.4</t>
  </si>
  <si>
    <t>-79.53</t>
  </si>
  <si>
    <t>-85.99</t>
  </si>
  <si>
    <t>Reference price
                                    2</t>
  </si>
  <si>
    <t>10.850</t>
  </si>
  <si>
    <t>5.180</t>
  </si>
  <si>
    <t>1.800</t>
  </si>
  <si>
    <t>2.990</t>
  </si>
  <si>
    <t>1.760</t>
  </si>
  <si>
    <t>Nbr of stocks (in thousands)</t>
  </si>
  <si>
    <t>124,167</t>
  </si>
  <si>
    <t>124,724</t>
  </si>
  <si>
    <t>124,969</t>
  </si>
  <si>
    <t>125,564</t>
  </si>
  <si>
    <t>Announcement Date</t>
  </si>
  <si>
    <t>3/26/21</t>
  </si>
  <si>
    <t>2/24/22</t>
  </si>
  <si>
    <t>2/23/23</t>
  </si>
  <si>
    <t>2/28/24</t>
  </si>
  <si>
    <t>address1</t>
  </si>
  <si>
    <t>2701 Eastlake Avenue East</t>
  </si>
  <si>
    <t>city</t>
  </si>
  <si>
    <t>Seattle</t>
  </si>
  <si>
    <t>state</t>
  </si>
  <si>
    <t>WA</t>
  </si>
  <si>
    <t>zip</t>
  </si>
  <si>
    <t>98102</t>
  </si>
  <si>
    <t>country</t>
  </si>
  <si>
    <t>phone</t>
  </si>
  <si>
    <t>206 333 2001</t>
  </si>
  <si>
    <t>website</t>
  </si>
  <si>
    <t>https://www.nautilus.bio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</si>
  <si>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</si>
  <si>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</si>
  <si>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</si>
  <si>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</si>
  <si>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</si>
  <si>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</si>
  <si>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</si>
  <si>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</si>
  <si>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</si>
  <si>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</si>
  <si>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</si>
  <si>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Nautilus Biotechnology, Inc., a development stage life sciences company, engages in creating a platform technology for quantifying and unlocking the complexity of the proteome. The company develops Nautilus Platform, a proteomics platform that includes end-to-end solution comprised of instruments, consumables, and software analysis. It also offers proteome analysis system, a high-resolution optical imaging system for integrated fluidics and liquid handling sub-system. In addition, the company provides sample preparation, flow cells, multi-affinity probe reagents, and instrument buffers system to perform multi-cycle analysis runs. Nautilus Biotechnology, Inc. was incorporated in 2016 and is headquartered in Seattle, Washington.</t>
  </si>
  <si>
    <t>fullTimeEmployees</t>
  </si>
  <si>
    <t>companyOfficers</t>
  </si>
  <si>
    <t>[{'maxAge': 1, 'name': 'Mr. Sujal M. Patel', 'age': 49, 'title': 'Co-Founder, CEO, President, Secretary &amp; Director', 'yearBorn': 1975, 'fiscalYear': 2023, 'totalPay': 827240, 'exercisedValue': 0, 'unexercisedValue': 0}, {'maxAge': 1, 'name': 'Dr. Parag  Mallick Ph.D.', 'age': 47, 'title': 'Co-Founder, Chief Scientist &amp; Director', 'yearBorn': 1977, 'fiscalYear': 2023, 'totalPay': 562800, 'exercisedValue': 0, 'unexercisedValue': 0}, {'maxAge': 1, 'name': 'Ms. Anna  Mowry', 'age': 40, 'title': 'CFO &amp; Treasurer', 'yearBorn': 1984, 'fiscalYear': 2023, 'totalPay': 519212, 'exercisedValue': 0, 'unexercisedValue': 591747}, {'maxAge': 1, 'name': 'Mr. Matthew B. Murphy ESQ.', 'age': 59, 'title': 'General Counsel', 'yearBorn': 1965, 'fiscalYear': 2023, 'totalPay': 382645, 'exercisedValue': 0, 'unexercisedValue': 0}, {'maxAge': 1, 'name': 'Mr. Chris  Blessington', 'title': 'Vice President of Corporate Marketing &amp; Communications', 'fiscalYear': 2023, 'exercisedValue': 0, 'unexercisedValue': 0}, {'maxAge': 1, 'name': 'Mr. Kentaro  Suzuki', 'title': 'Chief Marketing Officer', 'fiscalYear': 2023, 'exercisedValue': 0, 'unexercisedValue': 0}, {'maxAge': 1, 'name': 'Ms. Gwen E. Weld', 'age': 66, 'title': 'Chief People Officer', 'yearBorn': 1958, 'fiscalYear': 2023, 'totalPay': 390968, 'exercisedValue': 0, 'unexercisedValue': 2993}, {'maxAge': 1, 'name': 'Mr. Nick A. Nelson', 'age': 40, 'title': 'Chief Business Officer &amp; Senior VP of Business Development', 'yearBorn': 1984, 'fiscalYear': 2023, 'exercisedValue': 0, 'unexercisedValue': 0}, {'maxAge': 1, 'name': 'Dr. Subra  Sankar Ph.D.', 'age': 65, 'title': 'Senior Vice President of Product Development', 'yearBorn': 1959, 'fiscalYear': 2023, 'totalPay': 38473,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</si>
  <si>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</si>
  <si>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</si>
  <si>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</si>
  <si>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</si>
  <si>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</si>
  <si>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</si>
  <si>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</si>
  <si>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</si>
  <si>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</si>
  <si>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</si>
  <si>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</si>
  <si>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</si>
  <si>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</si>
  <si>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</si>
  <si>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</si>
  <si>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</si>
  <si>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</si>
  <si>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</si>
  <si>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</si>
  <si>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</si>
  <si>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</si>
  <si>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</si>
  <si>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</si>
  <si>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</si>
  <si>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</si>
  <si>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</si>
  <si>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</si>
  <si>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</si>
  <si>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</si>
  <si>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</si>
  <si>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</si>
  <si>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</si>
  <si>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</si>
  <si>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</si>
  <si>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</si>
  <si>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</si>
  <si>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</si>
  <si>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</si>
  <si>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</si>
  <si>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</si>
  <si>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</si>
  <si>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</si>
  <si>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</si>
  <si>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</si>
  <si>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</si>
  <si>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</si>
  <si>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</si>
  <si>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</si>
  <si>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</si>
  <si>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</si>
  <si>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</si>
  <si>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</si>
  <si>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</si>
  <si>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</si>
  <si>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</si>
  <si>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</si>
  <si>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</si>
  <si>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</si>
  <si>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</si>
  <si>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</si>
  <si>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</si>
  <si>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</si>
  <si>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</si>
  <si>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</si>
  <si>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</si>
  <si>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</si>
  <si>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Nautilus Biotechnology,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</si>
  <si>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</si>
  <si>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</si>
  <si>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</si>
  <si>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</si>
  <si>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</si>
  <si>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</si>
  <si>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</si>
  <si>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74c8843b-ea34-3da1-9692-7e83386da8d7</t>
  </si>
  <si>
    <t>messageBoardId</t>
  </si>
  <si>
    <t>finmb_568970644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</si>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</sst>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utilus.bi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-14.48222473639134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2.29154304E8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1.779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-2.455168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-15.0</v>
      </c>
      <c r="D2" s="1">
        <v>-50.0</v>
      </c>
      <c r="E2" s="1">
        <v>-57.0</v>
      </c>
      <c r="F2" s="1">
        <v>-63.0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54.0</v>
      </c>
      <c r="C3" s="1">
        <v>2.0</v>
      </c>
      <c r="D3" s="1">
        <v>2.0</v>
      </c>
      <c r="E3" s="1">
        <v>3.0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54.0</v>
      </c>
      <c r="C4" s="1">
        <v>2.0</v>
      </c>
      <c r="D4" s="1">
        <v>2.0</v>
      </c>
      <c r="E4" s="1">
        <v>3.0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1.0</v>
      </c>
      <c r="D5" s="1">
        <v>13.0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-22.0</v>
      </c>
      <c r="C6" s="1">
        <v>28.0</v>
      </c>
      <c r="D6" s="1">
        <v>18.0</v>
      </c>
      <c r="E6" s="1">
        <v>-89.0</v>
      </c>
      <c r="F6" s="1">
        <v>-2.0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11.0</v>
      </c>
      <c r="C7" s="1">
        <v>36.0</v>
      </c>
      <c r="D7" s="1">
        <v>7.0</v>
      </c>
      <c r="E7" s="1">
        <v>10.0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6.0</v>
      </c>
      <c r="C8" s="1">
        <v>12.0</v>
      </c>
      <c r="D8" s="1">
        <v>1.0</v>
      </c>
      <c r="E8" s="1">
        <v>-56.0</v>
      </c>
      <c r="F8" s="1">
        <v>39.0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-54.0</v>
      </c>
      <c r="C9" s="1">
        <v>-1.0</v>
      </c>
      <c r="D9" s="1">
        <v>-1.0</v>
      </c>
      <c r="E9" s="1">
        <v>-22.0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-9.0</v>
      </c>
      <c r="C10" s="1">
        <v>-14.0</v>
      </c>
      <c r="D10" s="1">
        <v>-39.0</v>
      </c>
      <c r="E10" s="1">
        <v>-45.0</v>
      </c>
      <c r="F10" s="1">
        <v>-51.0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-92.0</v>
      </c>
      <c r="C11" s="1">
        <v>-92.0</v>
      </c>
      <c r="D11" s="1">
        <v>-2.0</v>
      </c>
      <c r="E11" s="1">
        <v>-2.0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4.0</v>
      </c>
      <c r="C12" s="1">
        <v>-24.0</v>
      </c>
      <c r="D12" s="1">
        <v>-137.0</v>
      </c>
      <c r="E12" s="1">
        <v>-23.0</v>
      </c>
      <c r="F12" s="1">
        <v>-41.0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4.0</v>
      </c>
      <c r="C13" s="1">
        <v>-25.0</v>
      </c>
      <c r="D13" s="1">
        <v>-139.0</v>
      </c>
      <c r="E13" s="1">
        <v>-25.0</v>
      </c>
      <c r="F13" s="1">
        <v>-43.0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3.0</v>
      </c>
      <c r="C14" s="1">
        <v>4.0</v>
      </c>
      <c r="D14" s="1">
        <v>336.0</v>
      </c>
      <c r="E14" s="1">
        <v>56.0</v>
      </c>
      <c r="F14" s="1">
        <v>36.0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75.0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-8.0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3.0</v>
      </c>
      <c r="C17" s="1">
        <v>75.0</v>
      </c>
      <c r="D17" s="1">
        <v>327.0</v>
      </c>
      <c r="E17" s="1">
        <v>56.0</v>
      </c>
      <c r="F17" s="1">
        <v>36.0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-5.0</v>
      </c>
      <c r="C18" s="1">
        <v>36.0</v>
      </c>
      <c r="D18" s="1">
        <v>149.0</v>
      </c>
      <c r="E18" s="1">
        <v>-70.0</v>
      </c>
      <c r="F18" s="1">
        <v>-95.0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-7.0</v>
      </c>
      <c r="D20" s="1">
        <v>-22.0</v>
      </c>
      <c r="E20" s="1">
        <v>-27.0</v>
      </c>
      <c r="F20" s="1">
        <v>-32.0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-7.0</v>
      </c>
      <c r="D21" s="1">
        <v>-22.0</v>
      </c>
      <c r="E21" s="1">
        <v>-27.0</v>
      </c>
      <c r="F21" s="1">
        <v>-32.0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-43.0</v>
      </c>
      <c r="D22" s="1">
        <v>-72.0</v>
      </c>
      <c r="E22" s="1">
        <v>-71.0</v>
      </c>
      <c r="F22" s="1">
        <v>-10.0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59.0</v>
      </c>
      <c r="C3" s="1">
        <v>36.0</v>
      </c>
      <c r="D3" s="1">
        <v>186.0</v>
      </c>
      <c r="E3" s="1">
        <v>115.0</v>
      </c>
      <c r="F3" s="1">
        <v>19.0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16.0</v>
      </c>
      <c r="C4" s="1">
        <v>40.0</v>
      </c>
      <c r="D4" s="1">
        <v>160.0</v>
      </c>
      <c r="E4" s="1">
        <v>69.0</v>
      </c>
      <c r="F4" s="1">
        <v>154.0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16.0</v>
      </c>
      <c r="C5" s="1">
        <v>76.0</v>
      </c>
      <c r="D5" s="1">
        <v>346.0</v>
      </c>
      <c r="E5" s="1">
        <v>184.0</v>
      </c>
      <c r="F5" s="1">
        <v>173.0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30.0</v>
      </c>
      <c r="C6" s="1">
        <v>91.0</v>
      </c>
      <c r="D6" s="1">
        <v>3.0</v>
      </c>
      <c r="E6" s="1">
        <v>2.0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16.0</v>
      </c>
      <c r="C7" s="1">
        <v>77.0</v>
      </c>
      <c r="D7" s="1">
        <v>349.0</v>
      </c>
      <c r="E7" s="1">
        <v>187.0</v>
      </c>
      <c r="F7" s="1">
        <v>177.0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1.0</v>
      </c>
      <c r="C8" s="1">
        <v>9.0</v>
      </c>
      <c r="D8" s="1">
        <v>33.0</v>
      </c>
      <c r="E8" s="1">
        <v>35.0</v>
      </c>
      <c r="F8" s="1">
        <v>41.0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-74.0</v>
      </c>
      <c r="C9" s="1">
        <v>-2.0</v>
      </c>
      <c r="D9" s="1">
        <v>-1.0</v>
      </c>
      <c r="E9" s="1">
        <v>-2.0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1.0</v>
      </c>
      <c r="C10" s="1">
        <v>6.0</v>
      </c>
      <c r="D10" s="1">
        <v>31.0</v>
      </c>
      <c r="E10" s="1">
        <v>32.0</v>
      </c>
      <c r="F10" s="1">
        <v>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16.0</v>
      </c>
      <c r="E11" s="1">
        <v>129.0</v>
      </c>
      <c r="F11" s="1">
        <v>90.0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0.0</v>
      </c>
      <c r="C12" s="1">
        <v>21.0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45.0</v>
      </c>
      <c r="C13" s="1">
        <v>92.0</v>
      </c>
      <c r="D13" s="1">
        <v>99.0</v>
      </c>
      <c r="E13" s="1">
        <v>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18.0</v>
      </c>
      <c r="C14" s="1">
        <v>85.0</v>
      </c>
      <c r="D14" s="1">
        <v>398.0</v>
      </c>
      <c r="E14" s="1">
        <v>350.0</v>
      </c>
      <c r="F14" s="1">
        <v>306.0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28.0</v>
      </c>
      <c r="C16" s="1">
        <v>47.0</v>
      </c>
      <c r="D16" s="1">
        <v>1.0</v>
      </c>
      <c r="E16" s="1">
        <v>1.0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12.0</v>
      </c>
      <c r="C17" s="1">
        <v>98.0</v>
      </c>
      <c r="D17" s="1">
        <v>2.0</v>
      </c>
      <c r="E17" s="1">
        <v>3.0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0.0</v>
      </c>
      <c r="C18" s="1">
        <v>1.0</v>
      </c>
      <c r="D18" s="1">
        <v>97.0</v>
      </c>
      <c r="E18" s="1">
        <v>1.0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7.0</v>
      </c>
      <c r="C19" s="1">
        <v>8.0</v>
      </c>
      <c r="D19" s="1">
        <v>38.0</v>
      </c>
      <c r="E19" s="1">
        <v>43.0</v>
      </c>
      <c r="F19" s="1">
        <v>37.0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49.0</v>
      </c>
      <c r="C20" s="1">
        <v>3.0</v>
      </c>
      <c r="D20" s="1">
        <v>5.0</v>
      </c>
      <c r="E20" s="1">
        <v>6.0</v>
      </c>
      <c r="F20" s="1">
        <v>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3.0</v>
      </c>
      <c r="D21" s="1">
        <v>29.0</v>
      </c>
      <c r="E21" s="1">
        <v>28.0</v>
      </c>
      <c r="F21" s="1">
        <v>31.0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49.0</v>
      </c>
      <c r="C22" s="1">
        <v>6.0</v>
      </c>
      <c r="D22" s="1">
        <v>34.0</v>
      </c>
      <c r="E22" s="1">
        <v>35.0</v>
      </c>
      <c r="F22" s="1">
        <v>40.0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32.0</v>
      </c>
      <c r="C23" s="1">
        <v>108.0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32.0</v>
      </c>
      <c r="C24" s="1">
        <v>108.0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0.0</v>
      </c>
      <c r="D25" s="1">
        <v>1.0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18.0</v>
      </c>
      <c r="C26" s="1">
        <v>60.0</v>
      </c>
      <c r="D26" s="1">
        <v>444.0</v>
      </c>
      <c r="E26" s="1">
        <v>455.0</v>
      </c>
      <c r="F26" s="1">
        <v>468.0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-14.0</v>
      </c>
      <c r="C27" s="1">
        <v>-30.0</v>
      </c>
      <c r="D27" s="1">
        <v>-80.0</v>
      </c>
      <c r="E27" s="1">
        <v>-139.0</v>
      </c>
      <c r="F27" s="1">
        <v>-202.0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0.0</v>
      </c>
      <c r="D28" s="1">
        <v>-18.0</v>
      </c>
      <c r="E28" s="1">
        <v>-1.0</v>
      </c>
      <c r="F28" s="1">
        <v>-25.0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-14.0</v>
      </c>
      <c r="C29" s="1">
        <v>-29.0</v>
      </c>
      <c r="D29" s="1">
        <v>364.0</v>
      </c>
      <c r="E29" s="1">
        <v>315.0</v>
      </c>
      <c r="F29" s="1">
        <v>265.0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18.0</v>
      </c>
      <c r="C30" s="1">
        <v>78.0</v>
      </c>
      <c r="D30" s="1">
        <v>364.0</v>
      </c>
      <c r="E30" s="1">
        <v>315.0</v>
      </c>
      <c r="F30" s="1">
        <v>265.0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18.0</v>
      </c>
      <c r="C31" s="1">
        <v>85.0</v>
      </c>
      <c r="D31" s="1">
        <v>398.0</v>
      </c>
      <c r="E31" s="1">
        <v>350.0</v>
      </c>
      <c r="F31" s="1">
        <v>306.0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6.0</v>
      </c>
      <c r="C33" s="1">
        <v>9.0</v>
      </c>
      <c r="D33" s="1">
        <v>124.0</v>
      </c>
      <c r="E33" s="1">
        <v>125.0</v>
      </c>
      <c r="F33" s="1">
        <v>125.0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6.0</v>
      </c>
      <c r="C34" s="1">
        <v>9.0</v>
      </c>
      <c r="D34" s="1">
        <v>124.0</v>
      </c>
      <c r="E34" s="1">
        <v>125.0</v>
      </c>
      <c r="F34" s="1">
        <v>125.0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 t="s">
        <v>80</v>
      </c>
      <c r="C35" s="1" t="s">
        <v>81</v>
      </c>
      <c r="D35" s="1" t="s">
        <v>82</v>
      </c>
      <c r="E35" s="1" t="s">
        <v>83</v>
      </c>
      <c r="F35" s="1" t="s">
        <v>84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-14.0</v>
      </c>
      <c r="C36" s="1">
        <v>-29.0</v>
      </c>
      <c r="D36" s="1">
        <v>364.0</v>
      </c>
      <c r="E36" s="1">
        <v>315.0</v>
      </c>
      <c r="F36" s="1">
        <v>265.0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 t="s">
        <v>80</v>
      </c>
      <c r="C37" s="1" t="s">
        <v>81</v>
      </c>
      <c r="D37" s="1" t="s">
        <v>82</v>
      </c>
      <c r="E37" s="1" t="s">
        <v>83</v>
      </c>
      <c r="F37" s="1" t="s">
        <v>84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 t="s">
        <v>88</v>
      </c>
      <c r="C38" s="1">
        <v>4.0</v>
      </c>
      <c r="D38" s="1">
        <v>30.0</v>
      </c>
      <c r="E38" s="1">
        <v>30.0</v>
      </c>
      <c r="F38" s="1">
        <v>34.0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-16.0</v>
      </c>
      <c r="C39" s="1">
        <v>-71.0</v>
      </c>
      <c r="D39" s="1">
        <v>-316.0</v>
      </c>
      <c r="E39" s="1">
        <v>-154.0</v>
      </c>
      <c r="F39" s="1">
        <v>-139.0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0.0</v>
      </c>
      <c r="C40" s="1">
        <v>-80.0</v>
      </c>
      <c r="D40" s="1">
        <v>33.0</v>
      </c>
      <c r="E40" s="1">
        <v>51.0</v>
      </c>
      <c r="F40" s="1">
        <v>74.0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0.0</v>
      </c>
      <c r="C41" s="1">
        <v>3.0</v>
      </c>
      <c r="D41" s="1">
        <v>0.0</v>
      </c>
      <c r="E41" s="1">
        <v>3.0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1.0</v>
      </c>
      <c r="C42" s="1">
        <v>2.0</v>
      </c>
      <c r="D42" s="1">
        <v>4.0</v>
      </c>
      <c r="E42" s="1">
        <v>5.0</v>
      </c>
      <c r="F42" s="1">
        <v>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0.0</v>
      </c>
      <c r="C43" s="1">
        <v>57.0</v>
      </c>
      <c r="D43" s="1">
        <v>113.0</v>
      </c>
      <c r="E43" s="1">
        <v>134.0</v>
      </c>
      <c r="F43" s="1">
        <v>167.0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</v>
      </c>
      <c r="B2" s="1">
        <v>1.0</v>
      </c>
      <c r="C2" s="1">
        <v>3.0</v>
      </c>
      <c r="D2" s="1">
        <v>21.0</v>
      </c>
      <c r="E2" s="1">
        <v>25.0</v>
      </c>
      <c r="F2" s="1">
        <v>28.0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</v>
      </c>
      <c r="B3" s="1">
        <v>8.0</v>
      </c>
      <c r="C3" s="1">
        <v>12.0</v>
      </c>
      <c r="D3" s="1">
        <v>29.0</v>
      </c>
      <c r="E3" s="1">
        <v>37.0</v>
      </c>
      <c r="F3" s="1">
        <v>47.0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</v>
      </c>
      <c r="B4" s="1">
        <v>10.0</v>
      </c>
      <c r="C4" s="1">
        <v>15.0</v>
      </c>
      <c r="D4" s="1">
        <v>50.0</v>
      </c>
      <c r="E4" s="1">
        <v>63.0</v>
      </c>
      <c r="F4" s="1">
        <v>76.0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97</v>
      </c>
      <c r="B5" s="1">
        <v>-10.0</v>
      </c>
      <c r="C5" s="1">
        <v>-15.0</v>
      </c>
      <c r="D5" s="1">
        <v>-50.0</v>
      </c>
      <c r="E5" s="1">
        <v>-63.0</v>
      </c>
      <c r="F5" s="1">
        <v>-76.0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98</v>
      </c>
      <c r="B6" s="1">
        <v>0.0</v>
      </c>
      <c r="C6" s="1">
        <v>0.0</v>
      </c>
      <c r="D6" s="1">
        <v>0.0</v>
      </c>
      <c r="E6" s="1">
        <v>5.0</v>
      </c>
      <c r="F6" s="1">
        <v>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99</v>
      </c>
      <c r="B7" s="1">
        <v>0.0</v>
      </c>
      <c r="C7" s="1">
        <v>0.0</v>
      </c>
      <c r="D7" s="1">
        <v>0.0</v>
      </c>
      <c r="E7" s="1">
        <v>5.0</v>
      </c>
      <c r="F7" s="1">
        <v>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</v>
      </c>
      <c r="B8" s="1">
        <v>49.0</v>
      </c>
      <c r="C8" s="1">
        <v>12.0</v>
      </c>
      <c r="D8" s="1">
        <v>32.0</v>
      </c>
      <c r="E8" s="1">
        <v>-1.0</v>
      </c>
      <c r="F8" s="1">
        <v>-2.0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</v>
      </c>
      <c r="B9" s="1">
        <v>-9.0</v>
      </c>
      <c r="C9" s="1">
        <v>-15.0</v>
      </c>
      <c r="D9" s="1">
        <v>-50.0</v>
      </c>
      <c r="E9" s="1">
        <v>-58.0</v>
      </c>
      <c r="F9" s="1">
        <v>-66.0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</v>
      </c>
      <c r="B10" s="1">
        <v>0.0</v>
      </c>
      <c r="C10" s="1">
        <v>0.0</v>
      </c>
      <c r="D10" s="1">
        <v>0.0</v>
      </c>
      <c r="E10" s="1">
        <v>89.0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</v>
      </c>
      <c r="B11" s="1">
        <v>0.0</v>
      </c>
      <c r="C11" s="1">
        <v>0.0</v>
      </c>
      <c r="D11" s="1">
        <v>-13.0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</v>
      </c>
      <c r="B12" s="1">
        <v>-9.0</v>
      </c>
      <c r="C12" s="1">
        <v>-15.0</v>
      </c>
      <c r="D12" s="1">
        <v>-50.0</v>
      </c>
      <c r="E12" s="1">
        <v>-57.0</v>
      </c>
      <c r="F12" s="1">
        <v>-63.0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105</v>
      </c>
      <c r="B13" s="1">
        <v>-9.0</v>
      </c>
      <c r="C13" s="1">
        <v>-15.0</v>
      </c>
      <c r="D13" s="1">
        <v>-50.0</v>
      </c>
      <c r="E13" s="1">
        <v>-57.0</v>
      </c>
      <c r="F13" s="1">
        <v>-63.0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</v>
      </c>
      <c r="B14" s="1">
        <v>-9.0</v>
      </c>
      <c r="C14" s="1">
        <v>-15.0</v>
      </c>
      <c r="D14" s="1">
        <v>-50.0</v>
      </c>
      <c r="E14" s="1">
        <v>-57.0</v>
      </c>
      <c r="F14" s="1">
        <v>-63.0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</v>
      </c>
      <c r="B15" s="1">
        <v>-9.0</v>
      </c>
      <c r="C15" s="1">
        <v>-15.0</v>
      </c>
      <c r="D15" s="1">
        <v>-50.0</v>
      </c>
      <c r="E15" s="1">
        <v>-57.0</v>
      </c>
      <c r="F15" s="1">
        <v>-63.0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108</v>
      </c>
      <c r="B16" s="1">
        <v>-9.0</v>
      </c>
      <c r="C16" s="1">
        <v>-15.0</v>
      </c>
      <c r="D16" s="1">
        <v>-50.0</v>
      </c>
      <c r="E16" s="1">
        <v>-57.0</v>
      </c>
      <c r="F16" s="1">
        <v>-63.0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</v>
      </c>
      <c r="B17" s="1">
        <v>-9.0</v>
      </c>
      <c r="C17" s="1">
        <v>-15.0</v>
      </c>
      <c r="D17" s="1">
        <v>-50.0</v>
      </c>
      <c r="E17" s="1">
        <v>-57.0</v>
      </c>
      <c r="F17" s="1">
        <v>-63.0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1" t="s">
        <v>112</v>
      </c>
      <c r="C19" s="1" t="s">
        <v>113</v>
      </c>
      <c r="D19" s="1" t="s">
        <v>114</v>
      </c>
      <c r="E19" s="1" t="s">
        <v>115</v>
      </c>
      <c r="F19" s="1" t="s">
        <v>116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 t="s">
        <v>112</v>
      </c>
      <c r="C20" s="1" t="s">
        <v>113</v>
      </c>
      <c r="D20" s="1" t="s">
        <v>114</v>
      </c>
      <c r="E20" s="1" t="s">
        <v>115</v>
      </c>
      <c r="F20" s="1" t="s">
        <v>116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1">
        <v>6.0</v>
      </c>
      <c r="C21" s="1">
        <v>8.0</v>
      </c>
      <c r="D21" s="1">
        <v>84.0</v>
      </c>
      <c r="E21" s="1">
        <v>125.0</v>
      </c>
      <c r="F21" s="1">
        <v>125.0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 t="s">
        <v>112</v>
      </c>
      <c r="C22" s="1" t="s">
        <v>113</v>
      </c>
      <c r="D22" s="1" t="s">
        <v>114</v>
      </c>
      <c r="E22" s="1" t="s">
        <v>115</v>
      </c>
      <c r="F22" s="1" t="s">
        <v>116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112</v>
      </c>
      <c r="C23" s="1" t="s">
        <v>113</v>
      </c>
      <c r="D23" s="1" t="s">
        <v>114</v>
      </c>
      <c r="E23" s="1" t="s">
        <v>115</v>
      </c>
      <c r="F23" s="1" t="s">
        <v>116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</v>
      </c>
      <c r="B24" s="1">
        <v>6.0</v>
      </c>
      <c r="C24" s="1">
        <v>8.0</v>
      </c>
      <c r="D24" s="1">
        <v>84.0</v>
      </c>
      <c r="E24" s="1">
        <v>125.0</v>
      </c>
      <c r="F24" s="1">
        <v>125.0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 t="s">
        <v>123</v>
      </c>
      <c r="C25" s="1" t="s">
        <v>124</v>
      </c>
      <c r="D25" s="1" t="s">
        <v>125</v>
      </c>
      <c r="E25" s="1" t="s">
        <v>126</v>
      </c>
      <c r="F25" s="1" t="s">
        <v>127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 t="s">
        <v>123</v>
      </c>
      <c r="C26" s="1" t="s">
        <v>124</v>
      </c>
      <c r="D26" s="1" t="s">
        <v>125</v>
      </c>
      <c r="E26" s="1" t="s">
        <v>126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-9.0</v>
      </c>
      <c r="C28" s="1">
        <v>-15.0</v>
      </c>
      <c r="D28" s="1">
        <v>-49.0</v>
      </c>
      <c r="E28" s="1">
        <v>-62.0</v>
      </c>
      <c r="F28" s="1">
        <v>-74.0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-10.0</v>
      </c>
      <c r="C29" s="1">
        <v>-15.0</v>
      </c>
      <c r="D29" s="1">
        <v>-50.0</v>
      </c>
      <c r="E29" s="1">
        <v>-63.0</v>
      </c>
      <c r="F29" s="1">
        <v>-76.0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-10.0</v>
      </c>
      <c r="C30" s="1">
        <v>-15.0</v>
      </c>
      <c r="D30" s="1">
        <v>-50.0</v>
      </c>
      <c r="E30" s="1">
        <v>-63.0</v>
      </c>
      <c r="F30" s="1">
        <v>-76.0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0.0</v>
      </c>
      <c r="C31" s="1">
        <v>-15.0</v>
      </c>
      <c r="D31" s="1">
        <v>-45.0</v>
      </c>
      <c r="E31" s="1">
        <v>-55.0</v>
      </c>
      <c r="F31" s="1">
        <v>-64.0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-6.0</v>
      </c>
      <c r="C32" s="1">
        <v>-9.0</v>
      </c>
      <c r="D32" s="1">
        <v>-31.0</v>
      </c>
      <c r="E32" s="1">
        <v>-36.0</v>
      </c>
      <c r="F32" s="1">
        <v>-41.0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1.0</v>
      </c>
      <c r="C34" s="1">
        <v>3.0</v>
      </c>
      <c r="D34" s="1">
        <v>21.0</v>
      </c>
      <c r="E34" s="1">
        <v>25.0</v>
      </c>
      <c r="F34" s="1">
        <v>28.0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1">
        <v>8.0</v>
      </c>
      <c r="C35" s="1">
        <v>12.0</v>
      </c>
      <c r="D35" s="1">
        <v>29.0</v>
      </c>
      <c r="E35" s="1">
        <v>37.0</v>
      </c>
      <c r="F35" s="1">
        <v>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1">
        <v>0.0</v>
      </c>
      <c r="C36" s="1">
        <v>-10.0</v>
      </c>
      <c r="D36" s="1">
        <v>4.0</v>
      </c>
      <c r="E36" s="1">
        <v>6.0</v>
      </c>
      <c r="F36" s="1">
        <v>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7.0</v>
      </c>
      <c r="C37" s="1">
        <v>17.0</v>
      </c>
      <c r="D37" s="1">
        <v>2.0</v>
      </c>
      <c r="E37" s="1">
        <v>3.0</v>
      </c>
      <c r="F37" s="1">
        <v>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3.0</v>
      </c>
      <c r="C38" s="1">
        <v>19.0</v>
      </c>
      <c r="D38" s="1">
        <v>5.0</v>
      </c>
      <c r="E38" s="1">
        <v>6.0</v>
      </c>
      <c r="F38" s="1">
        <v>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11.0</v>
      </c>
      <c r="C39" s="1">
        <v>36.0</v>
      </c>
      <c r="D39" s="1">
        <v>7.0</v>
      </c>
      <c r="E39" s="1">
        <v>10.0</v>
      </c>
      <c r="F39" s="1">
        <v>12.0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0.0</v>
      </c>
      <c r="C3" s="1">
        <v>-19.0</v>
      </c>
      <c r="D3" s="1" t="s">
        <v>143</v>
      </c>
      <c r="E3" s="1" t="s">
        <v>144</v>
      </c>
      <c r="F3" s="1" t="s">
        <v>145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 t="s">
        <v>147</v>
      </c>
      <c r="D4" s="1" t="s">
        <v>148</v>
      </c>
      <c r="E4" s="1" t="s">
        <v>149</v>
      </c>
      <c r="F4" s="1" t="s">
        <v>150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0.0</v>
      </c>
      <c r="C5" s="1" t="s">
        <v>152</v>
      </c>
      <c r="D5" s="1" t="s">
        <v>153</v>
      </c>
      <c r="E5" s="1" t="s">
        <v>154</v>
      </c>
      <c r="F5" s="1" t="s">
        <v>155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0.0</v>
      </c>
      <c r="C6" s="1" t="s">
        <v>157</v>
      </c>
      <c r="D6" s="1" t="s">
        <v>158</v>
      </c>
      <c r="E6" s="1" t="s">
        <v>154</v>
      </c>
      <c r="F6" s="1" t="s">
        <v>155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 t="s">
        <v>161</v>
      </c>
      <c r="C8" s="1" t="s">
        <v>162</v>
      </c>
      <c r="D8" s="1" t="s">
        <v>163</v>
      </c>
      <c r="E8" s="1" t="s">
        <v>164</v>
      </c>
      <c r="F8" s="1" t="s">
        <v>165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166</v>
      </c>
      <c r="B9" s="1">
        <v>34.0</v>
      </c>
      <c r="C9" s="1" t="s">
        <v>167</v>
      </c>
      <c r="D9" s="1" t="s">
        <v>168</v>
      </c>
      <c r="E9" s="1" t="s">
        <v>169</v>
      </c>
      <c r="F9" s="1" t="s">
        <v>170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171</v>
      </c>
      <c r="B10" s="1" t="s">
        <v>172</v>
      </c>
      <c r="C10" s="1" t="s">
        <v>173</v>
      </c>
      <c r="D10" s="1" t="s">
        <v>174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>
        <v>0.0</v>
      </c>
      <c r="C12" s="1" t="s">
        <v>178</v>
      </c>
      <c r="D12" s="1" t="s">
        <v>179</v>
      </c>
      <c r="E12" s="1" t="s">
        <v>180</v>
      </c>
      <c r="F12" s="1" t="s">
        <v>181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>
        <v>0.0</v>
      </c>
      <c r="C13" s="1" t="s">
        <v>183</v>
      </c>
      <c r="D13" s="1" t="s">
        <v>184</v>
      </c>
      <c r="E13" s="1" t="s">
        <v>185</v>
      </c>
      <c r="F13" s="1" t="s">
        <v>186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>
        <v>0.0</v>
      </c>
      <c r="C14" s="1" t="s">
        <v>188</v>
      </c>
      <c r="D14" s="1" t="s">
        <v>189</v>
      </c>
      <c r="E14" s="1">
        <v>9.0</v>
      </c>
      <c r="F14" s="1" t="s">
        <v>190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>
        <v>0.0</v>
      </c>
      <c r="C15" s="1" t="s">
        <v>192</v>
      </c>
      <c r="D15" s="1" t="s">
        <v>193</v>
      </c>
      <c r="E15" s="1" t="s">
        <v>194</v>
      </c>
      <c r="F15" s="1" t="s">
        <v>195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1" t="s">
        <v>200</v>
      </c>
      <c r="F16" s="1" t="s">
        <v>201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202</v>
      </c>
      <c r="B17" s="1">
        <v>0.0</v>
      </c>
      <c r="C17" s="1" t="s">
        <v>203</v>
      </c>
      <c r="D17" s="1" t="s">
        <v>204</v>
      </c>
      <c r="E17" s="1" t="s">
        <v>205</v>
      </c>
      <c r="F17" s="1" t="s">
        <v>206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207</v>
      </c>
      <c r="B18" s="1" t="s">
        <v>208</v>
      </c>
      <c r="C18" s="1" t="s">
        <v>209</v>
      </c>
      <c r="D18" s="1" t="s">
        <v>210</v>
      </c>
      <c r="E18" s="1" t="s">
        <v>211</v>
      </c>
      <c r="F18" s="1" t="s">
        <v>212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1">
        <v>0.0</v>
      </c>
      <c r="C19" s="1" t="s">
        <v>126</v>
      </c>
      <c r="D19" s="1" t="s">
        <v>214</v>
      </c>
      <c r="E19" s="1" t="s">
        <v>215</v>
      </c>
      <c r="F19" s="1" t="s">
        <v>116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216</v>
      </c>
      <c r="B20" s="1" t="s">
        <v>217</v>
      </c>
      <c r="C20" s="1" t="s">
        <v>218</v>
      </c>
      <c r="D20" s="1" t="s">
        <v>219</v>
      </c>
      <c r="E20" s="1" t="s">
        <v>197</v>
      </c>
      <c r="F20" s="1" t="s">
        <v>220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1">
        <v>0.0</v>
      </c>
      <c r="C22" s="1" t="s">
        <v>223</v>
      </c>
      <c r="D22" s="1" t="s">
        <v>224</v>
      </c>
      <c r="E22" s="1" t="s">
        <v>225</v>
      </c>
      <c r="F22" s="1" t="s">
        <v>226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1">
        <v>0.0</v>
      </c>
      <c r="C23" s="1" t="s">
        <v>228</v>
      </c>
      <c r="D23" s="1" t="s">
        <v>229</v>
      </c>
      <c r="E23" s="1" t="s">
        <v>230</v>
      </c>
      <c r="F23" s="1" t="s">
        <v>231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1">
        <v>0.0</v>
      </c>
      <c r="C24" s="1" t="s">
        <v>228</v>
      </c>
      <c r="D24" s="1" t="s">
        <v>229</v>
      </c>
      <c r="E24" s="1" t="s">
        <v>230</v>
      </c>
      <c r="F24" s="1" t="s">
        <v>231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>
        <v>0.0</v>
      </c>
      <c r="C25" s="1" t="s">
        <v>234</v>
      </c>
      <c r="D25" s="1" t="s">
        <v>235</v>
      </c>
      <c r="E25" s="1" t="s">
        <v>236</v>
      </c>
      <c r="F25" s="1" t="s">
        <v>237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>
        <v>0.0</v>
      </c>
      <c r="C26" s="1" t="s">
        <v>234</v>
      </c>
      <c r="D26" s="1" t="s">
        <v>235</v>
      </c>
      <c r="E26" s="1" t="s">
        <v>236</v>
      </c>
      <c r="F26" s="1" t="s">
        <v>237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239</v>
      </c>
      <c r="B27" s="1">
        <v>0.0</v>
      </c>
      <c r="C27" s="1" t="s">
        <v>234</v>
      </c>
      <c r="D27" s="1" t="s">
        <v>240</v>
      </c>
      <c r="E27" s="1" t="s">
        <v>241</v>
      </c>
      <c r="F27" s="1" t="s">
        <v>242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243</v>
      </c>
      <c r="B28" s="1">
        <v>0.0</v>
      </c>
      <c r="C28" s="1" t="s">
        <v>244</v>
      </c>
      <c r="D28" s="1" t="s">
        <v>245</v>
      </c>
      <c r="E28" s="1" t="s">
        <v>155</v>
      </c>
      <c r="F28" s="1" t="s">
        <v>246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247</v>
      </c>
      <c r="B29" s="1">
        <v>0.0</v>
      </c>
      <c r="C29" s="1" t="s">
        <v>248</v>
      </c>
      <c r="D29" s="1" t="s">
        <v>249</v>
      </c>
      <c r="E29" s="1" t="s">
        <v>250</v>
      </c>
      <c r="F29" s="1" t="s">
        <v>251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252</v>
      </c>
      <c r="B30" s="1">
        <v>0.0</v>
      </c>
      <c r="C30" s="1" t="s">
        <v>253</v>
      </c>
      <c r="D30" s="1" t="s">
        <v>254</v>
      </c>
      <c r="E30" s="1" t="s">
        <v>255</v>
      </c>
      <c r="F30" s="1" t="s">
        <v>256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257</v>
      </c>
      <c r="B31" s="1">
        <v>0.0</v>
      </c>
      <c r="C31" s="1" t="s">
        <v>258</v>
      </c>
      <c r="D31" s="1">
        <v>0.0</v>
      </c>
      <c r="E31" s="1" t="s">
        <v>259</v>
      </c>
      <c r="F31" s="1" t="s">
        <v>260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>
        <v>0.0</v>
      </c>
      <c r="C32" s="1" t="s">
        <v>258</v>
      </c>
      <c r="D32" s="1">
        <v>0.0</v>
      </c>
      <c r="E32" s="1" t="s">
        <v>259</v>
      </c>
      <c r="F32" s="1" t="s">
        <v>260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262</v>
      </c>
      <c r="B33" s="1">
        <v>0.0</v>
      </c>
      <c r="C33" s="1" t="s">
        <v>263</v>
      </c>
      <c r="D33" s="1" t="s">
        <v>264</v>
      </c>
      <c r="E33" s="1" t="s">
        <v>265</v>
      </c>
      <c r="F33" s="1" t="s">
        <v>266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267</v>
      </c>
      <c r="B34" s="1">
        <v>0.0</v>
      </c>
      <c r="C34" s="1" t="s">
        <v>205</v>
      </c>
      <c r="D34" s="1" t="s">
        <v>268</v>
      </c>
      <c r="E34" s="1" t="s">
        <v>269</v>
      </c>
      <c r="F34" s="1" t="s">
        <v>270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>
        <v>0.0</v>
      </c>
      <c r="C35" s="1">
        <v>0.0</v>
      </c>
      <c r="D35" s="1" t="s">
        <v>272</v>
      </c>
      <c r="E35" s="1" t="s">
        <v>273</v>
      </c>
      <c r="F35" s="1" t="s">
        <v>274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>
        <v>0.0</v>
      </c>
      <c r="C36" s="1">
        <v>0.0</v>
      </c>
      <c r="D36" s="1" t="s">
        <v>272</v>
      </c>
      <c r="E36" s="1" t="s">
        <v>273</v>
      </c>
      <c r="F36" s="1" t="s">
        <v>274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277</v>
      </c>
      <c r="B38" s="1">
        <v>0.0</v>
      </c>
      <c r="C38" s="1">
        <v>0.0</v>
      </c>
      <c r="D38" s="1" t="s">
        <v>278</v>
      </c>
      <c r="E38" s="1" t="s">
        <v>279</v>
      </c>
      <c r="F38" s="1" t="s">
        <v>280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281</v>
      </c>
      <c r="B39" s="1">
        <v>0.0</v>
      </c>
      <c r="C39" s="1">
        <v>0.0</v>
      </c>
      <c r="D39" s="1" t="s">
        <v>282</v>
      </c>
      <c r="E39" s="1" t="s">
        <v>283</v>
      </c>
      <c r="F39" s="1" t="s">
        <v>284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285</v>
      </c>
      <c r="B40" s="1">
        <v>0.0</v>
      </c>
      <c r="C40" s="1">
        <v>0.0</v>
      </c>
      <c r="D40" s="1" t="s">
        <v>282</v>
      </c>
      <c r="E40" s="1" t="s">
        <v>283</v>
      </c>
      <c r="F40" s="1" t="s">
        <v>284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286</v>
      </c>
      <c r="B41" s="1">
        <v>0.0</v>
      </c>
      <c r="C41" s="1">
        <v>0.0</v>
      </c>
      <c r="D41" s="1" t="s">
        <v>287</v>
      </c>
      <c r="E41" s="1" t="s">
        <v>288</v>
      </c>
      <c r="F41" s="1" t="s">
        <v>289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1">
        <v>0.0</v>
      </c>
      <c r="C42" s="1">
        <v>0.0</v>
      </c>
      <c r="D42" s="1" t="s">
        <v>287</v>
      </c>
      <c r="E42" s="1" t="s">
        <v>288</v>
      </c>
      <c r="F42" s="1" t="s">
        <v>289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291</v>
      </c>
      <c r="B43" s="1">
        <v>0.0</v>
      </c>
      <c r="C43" s="1">
        <v>0.0</v>
      </c>
      <c r="D43" s="1" t="s">
        <v>292</v>
      </c>
      <c r="E43" s="1" t="s">
        <v>293</v>
      </c>
      <c r="F43" s="1" t="s">
        <v>294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295</v>
      </c>
      <c r="B44" s="1">
        <v>0.0</v>
      </c>
      <c r="C44" s="1">
        <v>0.0</v>
      </c>
      <c r="D44" s="1" t="s">
        <v>296</v>
      </c>
      <c r="E44" s="1" t="s">
        <v>297</v>
      </c>
      <c r="F44" s="1" t="s">
        <v>298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>
        <v>0.0</v>
      </c>
      <c r="D45" s="1" t="s">
        <v>300</v>
      </c>
      <c r="E45" s="1" t="s">
        <v>301</v>
      </c>
      <c r="F45" s="1" t="s">
        <v>302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>
        <v>0.0</v>
      </c>
      <c r="D46" s="1" t="s">
        <v>304</v>
      </c>
      <c r="E46" s="1" t="s">
        <v>305</v>
      </c>
      <c r="F46" s="1" t="s">
        <v>306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307</v>
      </c>
      <c r="B47" s="1">
        <v>0.0</v>
      </c>
      <c r="C47" s="1">
        <v>0.0</v>
      </c>
      <c r="D47" s="1" t="s">
        <v>308</v>
      </c>
      <c r="E47" s="1" t="s">
        <v>309</v>
      </c>
      <c r="F47" s="1" t="s">
        <v>310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311</v>
      </c>
      <c r="B48" s="1">
        <v>0.0</v>
      </c>
      <c r="C48" s="1">
        <v>0.0</v>
      </c>
      <c r="D48" s="1" t="s">
        <v>308</v>
      </c>
      <c r="E48" s="1" t="s">
        <v>309</v>
      </c>
      <c r="F48" s="1" t="s">
        <v>310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>
        <v>0.0</v>
      </c>
      <c r="D49" s="1" t="s">
        <v>313</v>
      </c>
      <c r="E49" s="1" t="s">
        <v>314</v>
      </c>
      <c r="F49" s="1" t="s">
        <v>315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>
        <v>0.0</v>
      </c>
      <c r="D50" s="1" t="s">
        <v>317</v>
      </c>
      <c r="E50" s="1" t="s">
        <v>318</v>
      </c>
      <c r="F50" s="1" t="s">
        <v>319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>
        <v>0.0</v>
      </c>
      <c r="D51" s="1">
        <v>0.0</v>
      </c>
      <c r="E51" s="1" t="s">
        <v>321</v>
      </c>
      <c r="F51" s="1" t="s">
        <v>322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323</v>
      </c>
      <c r="B52" s="1">
        <v>0.0</v>
      </c>
      <c r="C52" s="1">
        <v>0.0</v>
      </c>
      <c r="D52" s="1">
        <v>0.0</v>
      </c>
      <c r="E52" s="1" t="s">
        <v>321</v>
      </c>
      <c r="F52" s="1" t="s">
        <v>322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325</v>
      </c>
      <c r="B54" s="1">
        <v>0.0</v>
      </c>
      <c r="C54" s="1">
        <v>0.0</v>
      </c>
      <c r="D54" s="1">
        <v>0.0</v>
      </c>
      <c r="E54" s="1" t="s">
        <v>326</v>
      </c>
      <c r="F54" s="1" t="s">
        <v>327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328</v>
      </c>
      <c r="B55" s="1">
        <v>0.0</v>
      </c>
      <c r="C55" s="1">
        <v>0.0</v>
      </c>
      <c r="D55" s="1">
        <v>0.0</v>
      </c>
      <c r="E55" s="1" t="s">
        <v>329</v>
      </c>
      <c r="F55" s="1" t="s">
        <v>330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331</v>
      </c>
      <c r="B56" s="1">
        <v>0.0</v>
      </c>
      <c r="C56" s="1">
        <v>0.0</v>
      </c>
      <c r="D56" s="1">
        <v>0.0</v>
      </c>
      <c r="E56" s="1" t="s">
        <v>329</v>
      </c>
      <c r="F56" s="1" t="s">
        <v>330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332</v>
      </c>
      <c r="B57" s="1">
        <v>0.0</v>
      </c>
      <c r="C57" s="1">
        <v>0.0</v>
      </c>
      <c r="D57" s="1">
        <v>0.0</v>
      </c>
      <c r="E57" s="1" t="s">
        <v>333</v>
      </c>
      <c r="F57" s="1" t="s">
        <v>334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335</v>
      </c>
      <c r="B58" s="1">
        <v>0.0</v>
      </c>
      <c r="C58" s="1">
        <v>0.0</v>
      </c>
      <c r="D58" s="1">
        <v>0.0</v>
      </c>
      <c r="E58" s="1" t="s">
        <v>333</v>
      </c>
      <c r="F58" s="1" t="s">
        <v>334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336</v>
      </c>
      <c r="B59" s="1">
        <v>0.0</v>
      </c>
      <c r="C59" s="1">
        <v>0.0</v>
      </c>
      <c r="D59" s="1">
        <v>0.0</v>
      </c>
      <c r="E59" s="1" t="s">
        <v>337</v>
      </c>
      <c r="F59" s="1" t="s">
        <v>338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339</v>
      </c>
      <c r="B60" s="1">
        <v>0.0</v>
      </c>
      <c r="C60" s="1">
        <v>0.0</v>
      </c>
      <c r="D60" s="1">
        <v>0.0</v>
      </c>
      <c r="E60" s="1" t="s">
        <v>340</v>
      </c>
      <c r="F60" s="1" t="s">
        <v>341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342</v>
      </c>
      <c r="B61" s="1">
        <v>0.0</v>
      </c>
      <c r="C61" s="1">
        <v>0.0</v>
      </c>
      <c r="D61" s="1">
        <v>0.0</v>
      </c>
      <c r="E61" s="1" t="s">
        <v>343</v>
      </c>
      <c r="F61" s="1" t="s">
        <v>344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345</v>
      </c>
      <c r="B62" s="1">
        <v>0.0</v>
      </c>
      <c r="C62" s="1">
        <v>0.0</v>
      </c>
      <c r="D62" s="1">
        <v>0.0</v>
      </c>
      <c r="E62" s="1" t="s">
        <v>346</v>
      </c>
      <c r="F62" s="1" t="s">
        <v>347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348</v>
      </c>
      <c r="B63" s="1">
        <v>0.0</v>
      </c>
      <c r="C63" s="1">
        <v>0.0</v>
      </c>
      <c r="D63" s="1">
        <v>0.0</v>
      </c>
      <c r="E63" s="1" t="s">
        <v>349</v>
      </c>
      <c r="F63" s="1" t="s">
        <v>350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351</v>
      </c>
      <c r="B64" s="1">
        <v>0.0</v>
      </c>
      <c r="C64" s="1">
        <v>0.0</v>
      </c>
      <c r="D64" s="1">
        <v>0.0</v>
      </c>
      <c r="E64" s="1" t="s">
        <v>349</v>
      </c>
      <c r="F64" s="1" t="s">
        <v>350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352</v>
      </c>
      <c r="B65" s="1">
        <v>0.0</v>
      </c>
      <c r="C65" s="1">
        <v>0.0</v>
      </c>
      <c r="D65" s="1">
        <v>0.0</v>
      </c>
      <c r="E65" s="1" t="s">
        <v>353</v>
      </c>
      <c r="F65" s="1" t="s">
        <v>354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355</v>
      </c>
      <c r="B66" s="1">
        <v>0.0</v>
      </c>
      <c r="C66" s="1">
        <v>0.0</v>
      </c>
      <c r="D66" s="1">
        <v>0.0</v>
      </c>
      <c r="E66" s="1" t="s">
        <v>356</v>
      </c>
      <c r="F66" s="1" t="s">
        <v>357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358</v>
      </c>
      <c r="B67" s="1">
        <v>0.0</v>
      </c>
      <c r="C67" s="1">
        <v>0.0</v>
      </c>
      <c r="D67" s="1">
        <v>0.0</v>
      </c>
      <c r="E67" s="1">
        <v>0.0</v>
      </c>
      <c r="F67" s="1" t="s">
        <v>359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360</v>
      </c>
      <c r="B68" s="1">
        <v>0.0</v>
      </c>
      <c r="C68" s="1">
        <v>0.0</v>
      </c>
      <c r="D68" s="1">
        <v>0.0</v>
      </c>
      <c r="E68" s="1">
        <v>0.0</v>
      </c>
      <c r="F68" s="1" t="s">
        <v>359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361</v>
      </c>
      <c r="C1" s="1" t="s">
        <v>362</v>
      </c>
      <c r="D1" s="1" t="s">
        <v>363</v>
      </c>
      <c r="E1" s="1" t="s">
        <v>364</v>
      </c>
      <c r="F1" s="1" t="s">
        <v>365</v>
      </c>
      <c r="G1" s="1" t="s">
        <v>366</v>
      </c>
      <c r="H1" s="1" t="s">
        <v>367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368</v>
      </c>
      <c r="B2" s="1" t="s">
        <v>369</v>
      </c>
      <c r="C2" s="1" t="s">
        <v>370</v>
      </c>
      <c r="D2" s="1" t="s">
        <v>371</v>
      </c>
      <c r="E2" s="1" t="s">
        <v>372</v>
      </c>
      <c r="F2" s="1" t="s">
        <v>373</v>
      </c>
      <c r="G2" s="1" t="s">
        <v>373</v>
      </c>
      <c r="H2" s="1" t="s">
        <v>369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374</v>
      </c>
      <c r="B3" s="1" t="s">
        <v>369</v>
      </c>
      <c r="C3" s="1" t="s">
        <v>369</v>
      </c>
      <c r="D3" s="1" t="s">
        <v>375</v>
      </c>
      <c r="E3" s="1" t="s">
        <v>376</v>
      </c>
      <c r="F3" s="1" t="s">
        <v>377</v>
      </c>
      <c r="G3" s="1" t="s">
        <v>378</v>
      </c>
      <c r="H3" s="1" t="s">
        <v>369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379</v>
      </c>
      <c r="B4" s="1" t="s">
        <v>369</v>
      </c>
      <c r="C4" s="1" t="s">
        <v>380</v>
      </c>
      <c r="D4" s="1" t="s">
        <v>381</v>
      </c>
      <c r="E4" s="1" t="s">
        <v>382</v>
      </c>
      <c r="F4" s="1" t="s">
        <v>383</v>
      </c>
      <c r="G4" s="1" t="s">
        <v>384</v>
      </c>
      <c r="H4" s="1" t="s">
        <v>385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374</v>
      </c>
      <c r="B5" s="1" t="s">
        <v>369</v>
      </c>
      <c r="C5" s="1" t="s">
        <v>369</v>
      </c>
      <c r="D5" s="1" t="s">
        <v>386</v>
      </c>
      <c r="E5" s="1" t="s">
        <v>387</v>
      </c>
      <c r="F5" s="1" t="s">
        <v>388</v>
      </c>
      <c r="G5" s="1" t="s">
        <v>389</v>
      </c>
      <c r="H5" s="1" t="s">
        <v>390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391</v>
      </c>
      <c r="B6" s="1" t="s">
        <v>369</v>
      </c>
      <c r="C6" s="1" t="s">
        <v>392</v>
      </c>
      <c r="D6" s="1" t="s">
        <v>393</v>
      </c>
      <c r="E6" s="1" t="s">
        <v>394</v>
      </c>
      <c r="F6" s="1" t="s">
        <v>395</v>
      </c>
      <c r="G6" s="1" t="s">
        <v>396</v>
      </c>
      <c r="H6" s="1" t="s">
        <v>397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398</v>
      </c>
      <c r="B7" s="1" t="s">
        <v>369</v>
      </c>
      <c r="C7" s="1" t="s">
        <v>399</v>
      </c>
      <c r="D7" s="1" t="s">
        <v>400</v>
      </c>
      <c r="E7" s="1" t="s">
        <v>401</v>
      </c>
      <c r="F7" s="1" t="s">
        <v>402</v>
      </c>
      <c r="G7" s="1" t="s">
        <v>403</v>
      </c>
      <c r="H7" s="1" t="s">
        <v>404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405</v>
      </c>
      <c r="B8" s="1" t="s">
        <v>369</v>
      </c>
      <c r="C8" s="1" t="s">
        <v>369</v>
      </c>
      <c r="D8" s="1" t="s">
        <v>406</v>
      </c>
      <c r="E8" s="1" t="s">
        <v>407</v>
      </c>
      <c r="F8" s="1" t="s">
        <v>408</v>
      </c>
      <c r="G8" s="1" t="s">
        <v>408</v>
      </c>
      <c r="H8" s="1" t="s">
        <v>409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410</v>
      </c>
      <c r="B9" s="1" t="s">
        <v>369</v>
      </c>
      <c r="C9" s="1" t="s">
        <v>369</v>
      </c>
      <c r="D9" s="1" t="s">
        <v>369</v>
      </c>
      <c r="E9" s="1" t="s">
        <v>369</v>
      </c>
      <c r="F9" s="1" t="s">
        <v>369</v>
      </c>
      <c r="G9" s="1" t="s">
        <v>411</v>
      </c>
      <c r="H9" s="1" t="s">
        <v>412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413</v>
      </c>
      <c r="B10" s="1" t="s">
        <v>369</v>
      </c>
      <c r="C10" s="1" t="s">
        <v>369</v>
      </c>
      <c r="D10" s="1" t="s">
        <v>369</v>
      </c>
      <c r="E10" s="1" t="s">
        <v>369</v>
      </c>
      <c r="F10" s="1" t="s">
        <v>369</v>
      </c>
      <c r="G10" s="1" t="s">
        <v>414</v>
      </c>
      <c r="H10" s="1" t="s">
        <v>415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416</v>
      </c>
      <c r="B11" s="1" t="s">
        <v>369</v>
      </c>
      <c r="C11" s="1" t="s">
        <v>417</v>
      </c>
      <c r="D11" s="1" t="s">
        <v>418</v>
      </c>
      <c r="E11" s="1" t="s">
        <v>419</v>
      </c>
      <c r="F11" s="1" t="s">
        <v>420</v>
      </c>
      <c r="G11" s="1" t="s">
        <v>421</v>
      </c>
      <c r="H11" s="1" t="s">
        <v>422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423</v>
      </c>
      <c r="B12" s="1" t="s">
        <v>369</v>
      </c>
      <c r="C12" s="1" t="s">
        <v>424</v>
      </c>
      <c r="D12" s="1" t="s">
        <v>425</v>
      </c>
      <c r="E12" s="1" t="s">
        <v>426</v>
      </c>
      <c r="F12" s="1" t="s">
        <v>427</v>
      </c>
      <c r="G12" s="1" t="s">
        <v>428</v>
      </c>
      <c r="H12" s="1" t="s">
        <v>429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430</v>
      </c>
      <c r="B13" s="1" t="s">
        <v>369</v>
      </c>
      <c r="C13" s="1" t="s">
        <v>369</v>
      </c>
      <c r="D13" s="1" t="s">
        <v>369</v>
      </c>
      <c r="E13" s="1" t="s">
        <v>369</v>
      </c>
      <c r="F13" s="1" t="s">
        <v>369</v>
      </c>
      <c r="G13" s="1" t="s">
        <v>369</v>
      </c>
      <c r="H13" s="1" t="s">
        <v>369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431</v>
      </c>
      <c r="B14" s="1" t="s">
        <v>369</v>
      </c>
      <c r="C14" s="1" t="s">
        <v>369</v>
      </c>
      <c r="D14" s="1" t="s">
        <v>369</v>
      </c>
      <c r="E14" s="1" t="s">
        <v>369</v>
      </c>
      <c r="F14" s="1" t="s">
        <v>369</v>
      </c>
      <c r="G14" s="1" t="s">
        <v>369</v>
      </c>
      <c r="H14" s="1" t="s">
        <v>369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432</v>
      </c>
      <c r="B15" s="1" t="s">
        <v>369</v>
      </c>
      <c r="C15" s="1" t="s">
        <v>369</v>
      </c>
      <c r="D15" s="1" t="s">
        <v>369</v>
      </c>
      <c r="E15" s="1" t="s">
        <v>369</v>
      </c>
      <c r="F15" s="1" t="s">
        <v>369</v>
      </c>
      <c r="G15" s="1" t="s">
        <v>369</v>
      </c>
      <c r="H15" s="1" t="s">
        <v>369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433</v>
      </c>
      <c r="B16" s="1" t="s">
        <v>369</v>
      </c>
      <c r="C16" s="1" t="s">
        <v>369</v>
      </c>
      <c r="D16" s="1" t="s">
        <v>369</v>
      </c>
      <c r="E16" s="1" t="s">
        <v>369</v>
      </c>
      <c r="F16" s="1" t="s">
        <v>369</v>
      </c>
      <c r="G16" s="1" t="s">
        <v>369</v>
      </c>
      <c r="H16" s="1" t="s">
        <v>369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434</v>
      </c>
      <c r="B17" s="1" t="s">
        <v>369</v>
      </c>
      <c r="C17" s="1" t="s">
        <v>114</v>
      </c>
      <c r="D17" s="1" t="s">
        <v>115</v>
      </c>
      <c r="E17" s="1" t="s">
        <v>116</v>
      </c>
      <c r="F17" s="1" t="s">
        <v>435</v>
      </c>
      <c r="G17" s="1" t="s">
        <v>436</v>
      </c>
      <c r="H17" s="1" t="s">
        <v>437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438</v>
      </c>
      <c r="B18" s="1" t="s">
        <v>369</v>
      </c>
      <c r="C18" s="1" t="s">
        <v>369</v>
      </c>
      <c r="D18" s="1" t="s">
        <v>369</v>
      </c>
      <c r="E18" s="1" t="s">
        <v>369</v>
      </c>
      <c r="F18" s="1" t="s">
        <v>369</v>
      </c>
      <c r="G18" s="1" t="s">
        <v>369</v>
      </c>
      <c r="H18" s="1" t="s">
        <v>369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439</v>
      </c>
      <c r="B19" s="1" t="s">
        <v>369</v>
      </c>
      <c r="C19" s="1" t="s">
        <v>369</v>
      </c>
      <c r="D19" s="1" t="s">
        <v>369</v>
      </c>
      <c r="E19" s="1" t="s">
        <v>369</v>
      </c>
      <c r="F19" s="1" t="s">
        <v>369</v>
      </c>
      <c r="G19" s="1" t="s">
        <v>440</v>
      </c>
      <c r="H19" s="1" t="s">
        <v>441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442</v>
      </c>
      <c r="B20" s="1" t="s">
        <v>369</v>
      </c>
      <c r="C20" s="1" t="s">
        <v>443</v>
      </c>
      <c r="D20" s="1" t="s">
        <v>444</v>
      </c>
      <c r="E20" s="1" t="s">
        <v>445</v>
      </c>
      <c r="F20" s="1" t="s">
        <v>446</v>
      </c>
      <c r="G20" s="1" t="s">
        <v>447</v>
      </c>
      <c r="H20" s="1" t="s">
        <v>448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449</v>
      </c>
      <c r="B21" s="1" t="s">
        <v>369</v>
      </c>
      <c r="C21" s="1" t="s">
        <v>450</v>
      </c>
      <c r="D21" s="1" t="s">
        <v>451</v>
      </c>
      <c r="E21" s="1" t="s">
        <v>452</v>
      </c>
      <c r="F21" s="1" t="s">
        <v>453</v>
      </c>
      <c r="G21" s="1" t="s">
        <v>454</v>
      </c>
      <c r="H21" s="1" t="s">
        <v>455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456</v>
      </c>
      <c r="B22" s="1" t="s">
        <v>457</v>
      </c>
      <c r="C22" s="1" t="s">
        <v>458</v>
      </c>
      <c r="D22" s="1" t="s">
        <v>459</v>
      </c>
      <c r="E22" s="1" t="s">
        <v>460</v>
      </c>
      <c r="F22" s="1" t="s">
        <v>461</v>
      </c>
      <c r="G22" s="1" t="s">
        <v>462</v>
      </c>
      <c r="H22" s="1" t="s">
        <v>463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464</v>
      </c>
      <c r="B23" s="1" t="s">
        <v>369</v>
      </c>
      <c r="C23" s="1" t="s">
        <v>465</v>
      </c>
      <c r="D23" s="1" t="s">
        <v>466</v>
      </c>
      <c r="E23" s="1" t="s">
        <v>467</v>
      </c>
      <c r="F23" s="1" t="s">
        <v>455</v>
      </c>
      <c r="G23" s="1" t="s">
        <v>468</v>
      </c>
      <c r="H23" s="1" t="s">
        <v>469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470</v>
      </c>
      <c r="B24" s="1" t="s">
        <v>471</v>
      </c>
      <c r="C24" s="1" t="s">
        <v>472</v>
      </c>
      <c r="D24" s="1" t="s">
        <v>473</v>
      </c>
      <c r="E24" s="1" t="s">
        <v>474</v>
      </c>
      <c r="F24" s="1" t="s">
        <v>475</v>
      </c>
      <c r="G24" s="1" t="s">
        <v>475</v>
      </c>
      <c r="H24" s="1" t="s">
        <v>475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476</v>
      </c>
      <c r="B25" s="1" t="s">
        <v>369</v>
      </c>
      <c r="C25" s="1" t="s">
        <v>477</v>
      </c>
      <c r="D25" s="1" t="s">
        <v>478</v>
      </c>
      <c r="E25" s="1" t="s">
        <v>479</v>
      </c>
      <c r="F25" s="1" t="s">
        <v>480</v>
      </c>
      <c r="G25" s="1" t="s">
        <v>480</v>
      </c>
      <c r="H25" s="1" t="s">
        <v>369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481</v>
      </c>
      <c r="B26" s="1" t="s">
        <v>482</v>
      </c>
      <c r="C26" s="1" t="s">
        <v>483</v>
      </c>
      <c r="D26" s="1" t="s">
        <v>484</v>
      </c>
      <c r="E26" s="1" t="s">
        <v>485</v>
      </c>
      <c r="F26" s="1" t="s">
        <v>369</v>
      </c>
      <c r="G26" s="1" t="s">
        <v>369</v>
      </c>
      <c r="H26" s="1" t="s">
        <v>369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486</v>
      </c>
      <c r="B2" s="1" t="s">
        <v>487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488</v>
      </c>
      <c r="B3" s="1" t="s">
        <v>489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490</v>
      </c>
      <c r="B4" s="1" t="s">
        <v>491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492</v>
      </c>
      <c r="B5" s="1" t="s">
        <v>493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494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495</v>
      </c>
      <c r="B7" s="1" t="s">
        <v>496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497</v>
      </c>
      <c r="B8" s="4" t="s">
        <v>498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499</v>
      </c>
      <c r="B9" s="1" t="s">
        <v>500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501</v>
      </c>
      <c r="B10" s="1" t="s">
        <v>502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503</v>
      </c>
      <c r="B11" s="1" t="s">
        <v>500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504</v>
      </c>
      <c r="B12" s="1" t="s">
        <v>505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506</v>
      </c>
      <c r="B13" s="1" t="s">
        <v>507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508</v>
      </c>
      <c r="B14" s="1" t="s">
        <v>505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509</v>
      </c>
      <c r="B15" s="1" t="s">
        <v>510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511</v>
      </c>
      <c r="B16" s="1">
        <v>161.0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512</v>
      </c>
      <c r="B17" s="1" t="s">
        <v>513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514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515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516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518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522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523</v>
      </c>
      <c r="B27" s="1">
        <v>1.76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524</v>
      </c>
      <c r="B28" s="1">
        <v>1.78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525</v>
      </c>
      <c r="B29" s="1">
        <v>1.74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526</v>
      </c>
      <c r="B30" s="1">
        <v>1.84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527</v>
      </c>
      <c r="B31" s="1">
        <v>1.76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528</v>
      </c>
      <c r="B32" s="1">
        <v>1.78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529</v>
      </c>
      <c r="B33" s="1">
        <v>1.74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530</v>
      </c>
      <c r="B34" s="1">
        <v>1.84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531</v>
      </c>
      <c r="B35" s="1">
        <v>1.036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532</v>
      </c>
      <c r="B36" s="1">
        <v>-2.455168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533</v>
      </c>
      <c r="B37" s="1">
        <v>69638.0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534</v>
      </c>
      <c r="B38" s="1">
        <v>69638.0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535</v>
      </c>
      <c r="B39" s="1">
        <v>136567.0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536</v>
      </c>
      <c r="B40" s="1">
        <v>142950.0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537</v>
      </c>
      <c r="B41" s="1">
        <v>142950.0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538</v>
      </c>
      <c r="B42" s="1">
        <v>1.79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539</v>
      </c>
      <c r="B43" s="1">
        <v>1.83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540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541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542</v>
      </c>
      <c r="B46" s="1">
        <v>2.29154304E8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543</v>
      </c>
      <c r="B47" s="1">
        <v>1.61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544</v>
      </c>
      <c r="B48" s="1">
        <v>3.12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545</v>
      </c>
      <c r="B49" s="1">
        <v>2.1607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546</v>
      </c>
      <c r="B50" s="1">
        <v>2.50965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547</v>
      </c>
      <c r="B51" s="1" t="s">
        <v>548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549</v>
      </c>
      <c r="B52" s="1">
        <v>1.11950576E8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550</v>
      </c>
      <c r="B53" s="1">
        <v>4.1947154E7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551</v>
      </c>
      <c r="B54" s="1">
        <v>1.25564E8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552</v>
      </c>
      <c r="B55" s="1">
        <v>1204275.0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553</v>
      </c>
      <c r="B56" s="1">
        <v>1169903.0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554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555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556</v>
      </c>
      <c r="B59" s="1">
        <v>0.0095999995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557</v>
      </c>
      <c r="B60" s="1">
        <v>0.33465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558</v>
      </c>
      <c r="B61" s="1">
        <v>0.50146997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559</v>
      </c>
      <c r="B62" s="1">
        <v>9.38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560</v>
      </c>
      <c r="B63" s="1">
        <v>0.028800001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561</v>
      </c>
      <c r="B64" s="1">
        <v>1.29845E8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562</v>
      </c>
      <c r="B65" s="1">
        <v>1.779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563</v>
      </c>
      <c r="B66" s="1">
        <v>1.0258572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564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565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566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567</v>
      </c>
      <c r="B70" s="1">
        <v>-7.021E7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568</v>
      </c>
      <c r="B71" s="1">
        <v>-0.56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569</v>
      </c>
      <c r="B72" s="1">
        <v>-0.74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570</v>
      </c>
      <c r="B73" s="1">
        <v>-1.41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571</v>
      </c>
      <c r="B74" s="1">
        <v>-0.4229508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572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573</v>
      </c>
      <c r="B76" s="1" t="s">
        <v>574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575</v>
      </c>
      <c r="B77" s="1" t="s">
        <v>576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579</v>
      </c>
      <c r="B80" s="1" t="s">
        <v>580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581</v>
      </c>
      <c r="B81" s="1" t="s">
        <v>580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582</v>
      </c>
      <c r="B82" s="1">
        <v>1.596807E9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583</v>
      </c>
      <c r="B83" s="1" t="s">
        <v>584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585</v>
      </c>
      <c r="B84" s="1" t="s">
        <v>586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587</v>
      </c>
      <c r="B85" s="1" t="s">
        <v>588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589</v>
      </c>
      <c r="B86" s="1" t="s">
        <v>590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592</v>
      </c>
      <c r="B88" s="1">
        <v>1.825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593</v>
      </c>
      <c r="B89" s="1">
        <v>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594</v>
      </c>
      <c r="B90" s="1">
        <v>1.75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595</v>
      </c>
      <c r="B91" s="1">
        <v>3.4375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596</v>
      </c>
      <c r="B92" s="1">
        <v>3.5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597</v>
      </c>
      <c r="B93" s="1">
        <v>2.4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598</v>
      </c>
      <c r="B94" s="1" t="s">
        <v>599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600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601</v>
      </c>
      <c r="B96" s="1">
        <v>1.40608992E8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602</v>
      </c>
      <c r="B97" s="1">
        <v>1.12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603</v>
      </c>
      <c r="B98" s="1">
        <v>-7.9399E7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604</v>
      </c>
      <c r="B99" s="1">
        <v>3.1567E7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605</v>
      </c>
      <c r="B100" s="1">
        <v>16.233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606</v>
      </c>
      <c r="B101" s="1">
        <v>16.648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607</v>
      </c>
      <c r="B102" s="1">
        <v>14.128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608</v>
      </c>
      <c r="B103" s="1">
        <v>-0.17624001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609</v>
      </c>
      <c r="B104" s="1">
        <v>-0.28044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610</v>
      </c>
      <c r="B105" s="1">
        <v>-3.4997624E7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611</v>
      </c>
      <c r="B106" s="1">
        <v>-5.8736E7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612</v>
      </c>
      <c r="B107" s="1" t="s">
        <v>548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613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-7.0</v>
      </c>
      <c r="D3" s="1">
        <v>-22.0</v>
      </c>
      <c r="E3" s="1">
        <v>-27.0</v>
      </c>
      <c r="F3" s="1">
        <v>-32.0</v>
      </c>
      <c r="G3" s="1">
        <f>IF(F3*FORECAST(G2,B3:F3,B2:F2)&gt;0,FORECAST(G2,B3:F3,B2:F2),F3)*$X$1</f>
        <v>-42.8</v>
      </c>
      <c r="H3" s="1">
        <f>IF(G3*FORECAST(H2,B3:G3,B2:G2)&gt;0,FORECAST(H2,B3:G3,B2:G2),G3)*$X$1</f>
        <v>-51.2</v>
      </c>
      <c r="I3" s="1">
        <f>IF(H3*FORECAST(I2,B3:H3,B2:H2)&gt;0,FORECAST(I2,B3:H3,B2:H2),H3)*$X$1</f>
        <v>-59.6</v>
      </c>
      <c r="J3" s="1">
        <f>IF(I3*FORECAST(J2,B3:I3,B2:I2)&gt;0,FORECAST(J2,B3:I3,B2:I2),I3)*$X$1</f>
        <v>-68</v>
      </c>
      <c r="K3" s="1">
        <f>IF(J3*FORECAST(K2,B3:J3,B2:J2)&gt;0,FORECAST(K2,B3:J3,B2:J2),J3)*$X$1</f>
        <v>-76.4</v>
      </c>
      <c r="L3" s="1">
        <f>IF(K3*FORECAST(L2,B3:K3,B2:K2)&gt;0,FORECAST(L2,B3:K3,B2:K2),K3)*$X$1</f>
        <v>-84.8</v>
      </c>
      <c r="M3" s="1">
        <f>IF(L3*FORECAST(M2,B3:L3,B2:L2)&gt;0,FORECAST(M2,B3:L3,B2:L2),L3)*$X$1</f>
        <v>-93.2</v>
      </c>
      <c r="N3" s="5">
        <f>IF(M3*FORECAST(N2,B3:M3,B2:M2)&gt;0,FORECAST(N2,B3:M3,B2:M2),M3)*$X$1</f>
        <v>-101.6</v>
      </c>
      <c r="O3" s="5">
        <f>IF(N3*FORECAST(O2,B3:N3,B2:N2)&gt;0,FORECAST(O2,B3:N3,B2:N2),N3)*$X$1</f>
        <v>-110</v>
      </c>
      <c r="P3" s="5">
        <f>IF(O3*FORECAST(P2,B3:O3,B2:O2)&gt;0,FORECAST(P2,B3:O3,B2:O2),O3)*$X$1</f>
        <v>-118.4</v>
      </c>
      <c r="Q3" s="5">
        <f>IF(P3*FORECAST(Q2,B3:P3,B2:P2)&gt;0,FORECAST(Q2,B3:P3,B2:P2),P3)*$X$1</f>
        <v>-126.8</v>
      </c>
      <c r="R3" s="5">
        <f>IF(Q3*FORECAST(R2,B3:Q3,B2:Q2)&gt;0,FORECAST(R2,B3:Q3,B2:Q2),Q3)*$X$1</f>
        <v>-135.2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-16.0</v>
      </c>
      <c r="C4" s="1">
        <v>-71.0</v>
      </c>
      <c r="D4" s="1">
        <v>-316.0</v>
      </c>
      <c r="E4" s="1">
        <v>-154.0</v>
      </c>
      <c r="F4" s="1">
        <v>-139.0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614</v>
      </c>
      <c r="B5" s="1">
        <v>6.0</v>
      </c>
      <c r="C5" s="1">
        <v>8.0</v>
      </c>
      <c r="D5" s="1">
        <v>84.0</v>
      </c>
      <c r="E5" s="1">
        <v>125.0</v>
      </c>
      <c r="F5" s="1">
        <v>125.0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615</v>
      </c>
      <c r="L7" s="1">
        <f>IF(R3*FORECAST(R2,B3:R3,B2:R2)&gt;0,FORECAST(R2,B3:R3,B2:R2),Q3)*$X$1 * (1+0.02)/(0.0882-0.02)</f>
        <v>-2022.052786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616</v>
      </c>
      <c r="L8" s="6">
        <f t="array" ref="L8">NPV(0.0882,H3:R3)</f>
        <v>-591.6370392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617</v>
      </c>
      <c r="L9" s="6">
        <f t="array" ref="L9">NPV(0.0882,H16:R16)</f>
        <v>-797.9883507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618</v>
      </c>
      <c r="L10" s="6">
        <f>L8 + L9</f>
        <v>-1389.62539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-139.0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619</v>
      </c>
      <c r="L12" s="6">
        <f>L10 - L11</f>
        <v>-1250.62539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620</v>
      </c>
      <c r="L13" s="1">
        <v>125.0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-10.00500312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-2022.052786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-15.0</v>
      </c>
      <c r="D3" s="1">
        <v>-50.0</v>
      </c>
      <c r="E3" s="1">
        <v>-57.0</v>
      </c>
      <c r="F3" s="1">
        <v>-63.0</v>
      </c>
      <c r="G3" s="1">
        <f>IF(F3*FORECAST(G2,B3:F3,B2:F2)&gt;0,FORECAST(G2,B3:F3,B2:F2),F3)*$X$1</f>
        <v>-83.8</v>
      </c>
      <c r="H3" s="1">
        <f>IF(G3*FORECAST(H2,B3:G3,B2:G2)&gt;0,FORECAST(H2,B3:G3,B2:G2),G3)*$X$1</f>
        <v>-98.8</v>
      </c>
      <c r="I3" s="1">
        <f>IF(H3*FORECAST(I2,B3:H3,B2:H2)&gt;0,FORECAST(I2,B3:H3,B2:H2),H3)*$X$1</f>
        <v>-113.8</v>
      </c>
      <c r="J3" s="1">
        <f>IF(I3*FORECAST(J2,B3:I3,B2:I2)&gt;0,FORECAST(J2,B3:I3,B2:I2),I3)*$X$1</f>
        <v>-128.8</v>
      </c>
      <c r="K3" s="1">
        <f>IF(J3*FORECAST(K2,B3:J3,B2:J2)&gt;0,FORECAST(K2,B3:J3,B2:J2),J3)*$X$1</f>
        <v>-143.8</v>
      </c>
      <c r="L3" s="1">
        <f>IF(K3*FORECAST(L2,B3:K3,B2:K2)&gt;0,FORECAST(L2,B3:K3,B2:K2),K3)*$X$1</f>
        <v>-158.8</v>
      </c>
      <c r="M3" s="1">
        <f>IF(L3*FORECAST(M2,B3:L3,B2:L2)&gt;0,FORECAST(M2,B3:L3,B2:L2),L3)*$X$1</f>
        <v>-173.8</v>
      </c>
      <c r="N3" s="5">
        <f>IF(M3*FORECAST(N2,B3:M3,B2:M2)&gt;0,FORECAST(N2,B3:M3,B2:M2),M3)*$X$1</f>
        <v>-188.8</v>
      </c>
      <c r="O3" s="5">
        <f>IF(N3*FORECAST(O2,B3:N3,B2:N2)&gt;0,FORECAST(O2,B3:N3,B2:N2),N3)*$X$1</f>
        <v>-203.8</v>
      </c>
      <c r="P3" s="5">
        <f>IF(O3*FORECAST(P2,B3:O3,B2:O2)&gt;0,FORECAST(P2,B3:O3,B2:O2),O3)*$X$1</f>
        <v>-218.8</v>
      </c>
      <c r="Q3" s="5">
        <f>IF(P3*FORECAST(Q2,B3:P3,B2:P2)&gt;0,FORECAST(Q2,B3:P3,B2:P2),P3)*$X$1</f>
        <v>-233.8</v>
      </c>
      <c r="R3" s="5">
        <f>IF(Q3*FORECAST(R2,B3:Q3,B2:Q2)&gt;0,FORECAST(R2,B3:Q3,B2:Q2),Q3)*$X$1</f>
        <v>-248.8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-16.0</v>
      </c>
      <c r="C4" s="1">
        <v>-71.0</v>
      </c>
      <c r="D4" s="1">
        <v>-316.0</v>
      </c>
      <c r="E4" s="1">
        <v>-154.0</v>
      </c>
      <c r="F4" s="1">
        <v>-139.0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614</v>
      </c>
      <c r="B5" s="1">
        <v>6.0</v>
      </c>
      <c r="C5" s="1">
        <v>8.0</v>
      </c>
      <c r="D5" s="1">
        <v>84.0</v>
      </c>
      <c r="E5" s="1">
        <v>125.0</v>
      </c>
      <c r="F5" s="1">
        <v>125.0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615</v>
      </c>
      <c r="L7" s="1">
        <f>IF(R3*FORECAST(R2,B3:R3,B2:R2)&gt;0,FORECAST(R2,B3:R3,B2:R2),Q3)*$X$1 * (1+0.02)/(0.0882-0.02)</f>
        <v>-3721.055718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616</v>
      </c>
      <c r="L8" s="6">
        <f t="array" ref="L8">NPV(0.0882,H3:R3)</f>
        <v>-1107.08823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617</v>
      </c>
      <c r="L9" s="6">
        <f t="array" ref="L9">NPV(0.0882,H16:R16)</f>
        <v>-1468.487438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618</v>
      </c>
      <c r="L10" s="6">
        <f>L8 + L9</f>
        <v>-2575.575668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89</v>
      </c>
      <c r="L11" s="1">
        <v>-139.0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619</v>
      </c>
      <c r="L12" s="6">
        <f>L10 - L11</f>
        <v>-2436.575668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620</v>
      </c>
      <c r="L13" s="1">
        <v>125.0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-19.49260534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(1+0.02)/(0.0882-0.02)</f>
        <v>-3721.055718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