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<sst xmlns="http://schemas.openxmlformats.org/spreadsheetml/2006/main" count="775" uniqueCount="694">
  <si>
    <t>ticker</t>
  </si>
  <si>
    <t>NATL</t>
  </si>
  <si>
    <t>nombre</t>
  </si>
  <si>
    <t>NCR ATLEOS CORPORATION</t>
  </si>
  <si>
    <t>empresa</t>
  </si>
  <si>
    <t>Financial Technology (Fintech)</t>
  </si>
  <si>
    <t>Open</t>
  </si>
  <si>
    <t>Target Price</t>
  </si>
  <si>
    <t>Upside</t>
  </si>
  <si>
    <t>1656.21%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</si>
  <si>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</si>
  <si>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</si>
  <si>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</si>
  <si>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</si>
  <si>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</si>
  <si>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</si>
  <si>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</si>
  <si>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</si>
  <si>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</si>
  <si>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</si>
  <si>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</si>
  <si>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</si>
  <si>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28.66%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</si>
  <si>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</si>
  <si>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</si>
  <si>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</si>
  <si>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</si>
  <si>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</si>
  <si>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</si>
  <si>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</si>
  <si>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</si>
  <si>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</si>
  <si>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</si>
  <si>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</si>
  <si>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</si>
  <si>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</si>
  <si>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</si>
  <si>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</si>
  <si>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</si>
  <si>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</si>
  <si>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</si>
  <si>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</si>
  <si>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</si>
  <si>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</si>
  <si>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</si>
  <si>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</si>
  <si>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</si>
  <si>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</si>
  <si>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</si>
  <si>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</si>
  <si>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</si>
  <si>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</si>
  <si>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</si>
  <si>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</si>
  <si>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</si>
  <si>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</si>
  <si>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</si>
  <si>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</si>
  <si>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</si>
  <si>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</si>
  <si>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</si>
  <si>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</si>
  <si>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</si>
  <si>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</si>
  <si>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</si>
  <si>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</si>
  <si>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</si>
  <si>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</si>
  <si>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</si>
  <si>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</si>
  <si>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</si>
  <si>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</si>
  <si>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</si>
  <si>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</si>
  <si>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</si>
  <si>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</si>
  <si>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</si>
  <si>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</si>
  <si>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</si>
  <si>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</si>
  <si>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</si>
  <si>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</si>
  <si>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</si>
  <si>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</si>
  <si>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</si>
  <si>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</si>
  <si>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</si>
  <si>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</si>
  <si>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</si>
  <si>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</si>
  <si>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</si>
  <si>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</si>
  <si>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</si>
  <si>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</si>
  <si>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</si>
  <si>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</si>
  <si>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</si>
  <si>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</si>
  <si>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</si>
  <si>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</si>
  <si>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</si>
  <si>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</si>
  <si>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</si>
  <si>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</si>
  <si>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</si>
  <si>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</si>
  <si>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</si>
  <si>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</si>
  <si>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4.01</t>
  </si>
  <si>
    <t>Tangible Book Value</t>
  </si>
  <si>
    <t>Tangible Book Value Per Share</t>
  </si>
  <si>
    <t>-33.55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</si>
  <si>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</si>
  <si>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</si>
  <si>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</si>
  <si>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</si>
  <si>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</si>
  <si>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</si>
  <si>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</si>
  <si>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</si>
  <si>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</si>
  <si>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</si>
  <si>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</si>
  <si>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</si>
  <si>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</si>
  <si>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</si>
  <si>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</si>
  <si>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</si>
  <si>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</si>
  <si>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</si>
  <si>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</si>
  <si>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</si>
  <si>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</si>
  <si>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</si>
  <si>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</si>
  <si>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</si>
  <si>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</si>
  <si>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</si>
  <si>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</si>
  <si>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</si>
  <si>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</si>
  <si>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</si>
  <si>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</si>
  <si>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</si>
  <si>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</si>
  <si>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</si>
  <si>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</si>
  <si>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</si>
  <si>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</si>
  <si>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</si>
  <si>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</si>
  <si>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</si>
  <si>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</si>
  <si>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</si>
  <si>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</si>
  <si>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</si>
  <si>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</si>
  <si>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</si>
  <si>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2.34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</si>
  <si>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</si>
  <si>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</si>
  <si>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</si>
  <si>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</si>
  <si>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</si>
  <si>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</si>
  <si>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</si>
  <si>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25.5</t>
  </si>
  <si>
    <t>31.85</t>
  </si>
  <si>
    <t>223.36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</si>
  <si>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</si>
  <si>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</si>
  <si>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</si>
  <si>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</si>
  <si>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</si>
  <si>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</si>
  <si>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</si>
  <si>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</si>
  <si>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</si>
  <si>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</si>
  <si>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</si>
  <si>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</si>
  <si>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</si>
  <si>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</si>
  <si>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</si>
  <si>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</si>
  <si>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</si>
  <si>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</si>
  <si>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</si>
  <si>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</si>
  <si>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2.68</t>
  </si>
  <si>
    <t>4.44</t>
  </si>
  <si>
    <t>Return on Total Capital</t>
  </si>
  <si>
    <t>3.8</t>
  </si>
  <si>
    <t>6.69</t>
  </si>
  <si>
    <t>Return On Equity %</t>
  </si>
  <si>
    <t>3.82</t>
  </si>
  <si>
    <t>-7.44</t>
  </si>
  <si>
    <t>Return on Common Equity</t>
  </si>
  <si>
    <t>3.86</t>
  </si>
  <si>
    <t>-7.56</t>
  </si>
  <si>
    <t>Margin Analysis</t>
  </si>
  <si>
    <t>Gross Profit Margin %</t>
  </si>
  <si>
    <t>22.4</t>
  </si>
  <si>
    <t>25.13</t>
  </si>
  <si>
    <t>22.25</t>
  </si>
  <si>
    <t>23.5</t>
  </si>
  <si>
    <t>SG&amp;A Margin</t>
  </si>
  <si>
    <t>10.87</t>
  </si>
  <si>
    <t>11.24</t>
  </si>
  <si>
    <t>14.81</t>
  </si>
  <si>
    <t>11.98</t>
  </si>
  <si>
    <t>EBITDA Margin %</t>
  </si>
  <si>
    <t>9.73</t>
  </si>
  <si>
    <t>15.36</t>
  </si>
  <si>
    <t>12.15</t>
  </si>
  <si>
    <t>15.82</t>
  </si>
  <si>
    <t>EBITA Margin %</t>
  </si>
  <si>
    <t>9.26</t>
  </si>
  <si>
    <t>13.33</t>
  </si>
  <si>
    <t>9.08</t>
  </si>
  <si>
    <t>12.81</t>
  </si>
  <si>
    <t>EBIT Margin %</t>
  </si>
  <si>
    <t>8.63</t>
  </si>
  <si>
    <t>10.88</t>
  </si>
  <si>
    <t>5.88</t>
  </si>
  <si>
    <t>9.76</t>
  </si>
  <si>
    <t>Income From Continuing Operations Margin %</t>
  </si>
  <si>
    <t>6.42</t>
  </si>
  <si>
    <t>5.27</t>
  </si>
  <si>
    <t>2.59</t>
  </si>
  <si>
    <t>-3.15</t>
  </si>
  <si>
    <t>Net Income Margin %</t>
  </si>
  <si>
    <t>6.39</t>
  </si>
  <si>
    <t>5.24</t>
  </si>
  <si>
    <t>2.61</t>
  </si>
  <si>
    <t>-3.2</t>
  </si>
  <si>
    <t>Net Avail. For Common Margin %</t>
  </si>
  <si>
    <t>Normalized Net Income Margin</t>
  </si>
  <si>
    <t>5.52</t>
  </si>
  <si>
    <t>5.33</t>
  </si>
  <si>
    <t>2.96</t>
  </si>
  <si>
    <t>3.93</t>
  </si>
  <si>
    <t>Levered Free Cash Flow Margin</t>
  </si>
  <si>
    <t>5.56</t>
  </si>
  <si>
    <t>13.35</t>
  </si>
  <si>
    <t>Unlevered Free Cash Flow Margin</t>
  </si>
  <si>
    <t>6.02</t>
  </si>
  <si>
    <t>14.69</t>
  </si>
  <si>
    <t>Asset Turnover</t>
  </si>
  <si>
    <t>0.73</t>
  </si>
  <si>
    <t>Fixed Assets Turnover</t>
  </si>
  <si>
    <t>8.06</t>
  </si>
  <si>
    <t>7.54</t>
  </si>
  <si>
    <t>Receivables Turnover (Average Receivables)</t>
  </si>
  <si>
    <t>9.42</t>
  </si>
  <si>
    <t>6.96</t>
  </si>
  <si>
    <t>Inventory Turnover (Average Inventory)</t>
  </si>
  <si>
    <t>7.25</t>
  </si>
  <si>
    <t>8.53</t>
  </si>
  <si>
    <t>Short Term Liquidity</t>
  </si>
  <si>
    <t>Current Ratio</t>
  </si>
  <si>
    <t>0.97</t>
  </si>
  <si>
    <t>1.2</t>
  </si>
  <si>
    <t>1.08</t>
  </si>
  <si>
    <t>Quick Ratio</t>
  </si>
  <si>
    <t>0.41</t>
  </si>
  <si>
    <t>0.6</t>
  </si>
  <si>
    <t>0.61</t>
  </si>
  <si>
    <t>Operating Cash Flow to Current Liabilities</t>
  </si>
  <si>
    <t>0.28</t>
  </si>
  <si>
    <t>0.2</t>
  </si>
  <si>
    <t>Days Sales Outstanding (Average Receivables)</t>
  </si>
  <si>
    <t>38.74</t>
  </si>
  <si>
    <t>52.47</t>
  </si>
  <si>
    <t>Days Outstanding Inventory (Average Inventory)</t>
  </si>
  <si>
    <t>50.34</t>
  </si>
  <si>
    <t>42.81</t>
  </si>
  <si>
    <t>Average Days Payable Outstanding</t>
  </si>
  <si>
    <t>42.63</t>
  </si>
  <si>
    <t>49.72</t>
  </si>
  <si>
    <t>Cash Conversion Cycle (Average Days)</t>
  </si>
  <si>
    <t>46.46</t>
  </si>
  <si>
    <t>45.56</t>
  </si>
  <si>
    <t>Long Term Solvency</t>
  </si>
  <si>
    <t>Total Debt/Equity</t>
  </si>
  <si>
    <t>63.66</t>
  </si>
  <si>
    <t>27.77</t>
  </si>
  <si>
    <t>Total Debt / Total Capital</t>
  </si>
  <si>
    <t>38.9</t>
  </si>
  <si>
    <t>21.74</t>
  </si>
  <si>
    <t>91.73</t>
  </si>
  <si>
    <t>LT Debt/Equity</t>
  </si>
  <si>
    <t>53.51</t>
  </si>
  <si>
    <t>23.79</t>
  </si>
  <si>
    <t>Long-Term Debt / Total Capital</t>
  </si>
  <si>
    <t>32.7</t>
  </si>
  <si>
    <t>18.62</t>
  </si>
  <si>
    <t>88.59</t>
  </si>
  <si>
    <t>Total Liabilities / Total Assets</t>
  </si>
  <si>
    <t>58.13</t>
  </si>
  <si>
    <t>43.49</t>
  </si>
  <si>
    <t>EBIT / Interest Expense</t>
  </si>
  <si>
    <t>7.88</t>
  </si>
  <si>
    <t>7.84</t>
  </si>
  <si>
    <t>4.54</t>
  </si>
  <si>
    <t>EBITDA / Interest Expense</t>
  </si>
  <si>
    <t>48.5</t>
  </si>
  <si>
    <t>11.67</t>
  </si>
  <si>
    <t>17.19</t>
  </si>
  <si>
    <t>7.83</t>
  </si>
  <si>
    <t>(EBITDA - Capex) / Interest Expense</t>
  </si>
  <si>
    <t>47.17</t>
  </si>
  <si>
    <t>10.04</t>
  </si>
  <si>
    <t>15.32</t>
  </si>
  <si>
    <t>6.63</t>
  </si>
  <si>
    <t>Total Debt / EBITDA</t>
  </si>
  <si>
    <t>2.6</t>
  </si>
  <si>
    <t>1.7</t>
  </si>
  <si>
    <t>4.52</t>
  </si>
  <si>
    <t>Net Debt / EBITDA</t>
  </si>
  <si>
    <t>2.18</t>
  </si>
  <si>
    <t>4.03</t>
  </si>
  <si>
    <t>Total Debt / (EBITDA - Capex)</t>
  </si>
  <si>
    <t>3.02</t>
  </si>
  <si>
    <t>1.91</t>
  </si>
  <si>
    <t>Net Debt / (EBITDA - Capex)</t>
  </si>
  <si>
    <t>2.54</t>
  </si>
  <si>
    <t>1.21</t>
  </si>
  <si>
    <t>4.75</t>
  </si>
  <si>
    <t>Growth Over Prior Year</t>
  </si>
  <si>
    <t>Total Revenues, 1 Yr. Growth %</t>
  </si>
  <si>
    <t>18.66</t>
  </si>
  <si>
    <t>16.4</t>
  </si>
  <si>
    <t>1.45</t>
  </si>
  <si>
    <t>Gross Profit, 1 Yr. Growth %</t>
  </si>
  <si>
    <t>33.13</t>
  </si>
  <si>
    <t>3.03</t>
  </si>
  <si>
    <t>4.12</t>
  </si>
  <si>
    <t>EBITDA, 1 Yr. Growth %</t>
  </si>
  <si>
    <t>87.29</t>
  </si>
  <si>
    <t>-7.89</t>
  </si>
  <si>
    <t>20.76</t>
  </si>
  <si>
    <t>EBITA, 1 Yr. Growth %</t>
  </si>
  <si>
    <t>70.76</t>
  </si>
  <si>
    <t>-20.72</t>
  </si>
  <si>
    <t>27.25</t>
  </si>
  <si>
    <t>EBIT, 1 Yr. Growth %</t>
  </si>
  <si>
    <t>49.61</t>
  </si>
  <si>
    <t>-37.05</t>
  </si>
  <si>
    <t>41.03</t>
  </si>
  <si>
    <t>Earnings From Cont. Operations, 1 Yr. Growth %</t>
  </si>
  <si>
    <t>-2.6</t>
  </si>
  <si>
    <t>-42.78</t>
  </si>
  <si>
    <t>-223.36</t>
  </si>
  <si>
    <t>Net Income, 1 Yr. Growth %</t>
  </si>
  <si>
    <t>-2.62</t>
  </si>
  <si>
    <t>-41.94</t>
  </si>
  <si>
    <t>-224.07</t>
  </si>
  <si>
    <t>Normalized Net Income, 1 Yr. Growth %</t>
  </si>
  <si>
    <t>14.37</t>
  </si>
  <si>
    <t>-35.32</t>
  </si>
  <si>
    <t>8.74</t>
  </si>
  <si>
    <t>Diluted EPS Before Extra, 1 Yr. Growth %</t>
  </si>
  <si>
    <t>Accounts Receivable, 1 Yr. Growth %</t>
  </si>
  <si>
    <t>12.35</t>
  </si>
  <si>
    <t>45.42</t>
  </si>
  <si>
    <t>Inventory, 1 Yr. Growth %</t>
  </si>
  <si>
    <t>-10.28</t>
  </si>
  <si>
    <t>-20.53</t>
  </si>
  <si>
    <t>Net Property, Plant and Equip., 1 Yr. Growth %</t>
  </si>
  <si>
    <t>-5.87</t>
  </si>
  <si>
    <t>23.54</t>
  </si>
  <si>
    <t>Total Assets, 1 Yr. Growth %</t>
  </si>
  <si>
    <t>3.46</t>
  </si>
  <si>
    <t>-0.54</t>
  </si>
  <si>
    <t>Tangible Book Value, 1 Yr. Growth %</t>
  </si>
  <si>
    <t>-214.67</t>
  </si>
  <si>
    <t>-506.67</t>
  </si>
  <si>
    <t>Common Equity, 1 Yr. Growth %</t>
  </si>
  <si>
    <t>39.86</t>
  </si>
  <si>
    <t>-91.3</t>
  </si>
  <si>
    <t>Cash From Operations, 1 Yr. Growth %</t>
  </si>
  <si>
    <t>9.51</t>
  </si>
  <si>
    <t>-38.98</t>
  </si>
  <si>
    <t>29.56</t>
  </si>
  <si>
    <t>Capital Expenditures, 1 Yr. Growth %</t>
  </si>
  <si>
    <t>-27.5</t>
  </si>
  <si>
    <t>86.21</t>
  </si>
  <si>
    <t>Levered Free Cash Flow, 1 Yr. Growth %</t>
  </si>
  <si>
    <t>116.08</t>
  </si>
  <si>
    <t>Unlevered Free Cash Flow, 1 Yr. Growth %</t>
  </si>
  <si>
    <t>121.25</t>
  </si>
  <si>
    <t>Compound Annual Growth Rate Over Two Years</t>
  </si>
  <si>
    <t>Total Revenues, 2 Yr. CAGR %</t>
  </si>
  <si>
    <t>17.52</t>
  </si>
  <si>
    <t>8.67</t>
  </si>
  <si>
    <t>Gross Profit, 2 Yr. CAGR %</t>
  </si>
  <si>
    <t>17.12</t>
  </si>
  <si>
    <t>5.08</t>
  </si>
  <si>
    <t>EBITDA, 2 Yr. CAGR %</t>
  </si>
  <si>
    <t>31.34</t>
  </si>
  <si>
    <t>16.08</t>
  </si>
  <si>
    <t>EBITA, 2 Yr. CAGR %</t>
  </si>
  <si>
    <t>16.35</t>
  </si>
  <si>
    <t>13.07</t>
  </si>
  <si>
    <t>EBIT, 2 Yr. CAGR %</t>
  </si>
  <si>
    <t>-2.95</t>
  </si>
  <si>
    <t>10.83</t>
  </si>
  <si>
    <t>Earnings From Cont. Operations, 2 Yr. CAGR %</t>
  </si>
  <si>
    <t>-25.35</t>
  </si>
  <si>
    <t>-15.98</t>
  </si>
  <si>
    <t>Net Income, 2 Yr. CAGR %</t>
  </si>
  <si>
    <t>-24.8</t>
  </si>
  <si>
    <t>-15.12</t>
  </si>
  <si>
    <t>Normalized Net Income, 2 Yr. CAGR %</t>
  </si>
  <si>
    <t>-13.99</t>
  </si>
  <si>
    <t>2.85</t>
  </si>
  <si>
    <t>Diluted EPS Before Extra, 2 Yr. CAGR %</t>
  </si>
  <si>
    <t>Accounts Receivable, 2 Yr. CAGR %</t>
  </si>
  <si>
    <t>31.48</t>
  </si>
  <si>
    <t>Inventory, 2 Yr. CAGR %</t>
  </si>
  <si>
    <t>-15.56</t>
  </si>
  <si>
    <t>Net Property, Plant and Equip., 2 Yr. CAGR %</t>
  </si>
  <si>
    <t>Total Assets, 2 Yr. CAGR %</t>
  </si>
  <si>
    <t>1.44</t>
  </si>
  <si>
    <t>Tangible Book Value, 2 Yr. CAGR %</t>
  </si>
  <si>
    <t>129.93</t>
  </si>
  <si>
    <t>Common Equity, 2 Yr. CAGR %</t>
  </si>
  <si>
    <t>-65.11</t>
  </si>
  <si>
    <t>Cash From Operations, 2 Yr. CAGR %</t>
  </si>
  <si>
    <t>-18.25</t>
  </si>
  <si>
    <t>-11.08</t>
  </si>
  <si>
    <t>Capital Expenditures, 2 Yr. CAGR %</t>
  </si>
  <si>
    <t>169.26</t>
  </si>
  <si>
    <t>16.19</t>
  </si>
  <si>
    <t>Compound Annual Growth Rate Over Three Years</t>
  </si>
  <si>
    <t>Total Revenues, 3 Yr. CAGR %</t>
  </si>
  <si>
    <t>11.9</t>
  </si>
  <si>
    <t>Gross Profit, 3 Yr. CAGR %</t>
  </si>
  <si>
    <t>13.71</t>
  </si>
  <si>
    <t>EBITDA, 3 Yr. CAGR %</t>
  </si>
  <si>
    <t>31.59</t>
  </si>
  <si>
    <t>EBITA, 3 Yr. CAGR %</t>
  </si>
  <si>
    <t>24.69</t>
  </si>
  <si>
    <t>EBIT, 3 Yr. CAGR %</t>
  </si>
  <si>
    <t>16.6</t>
  </si>
  <si>
    <t>Earnings From Cont. Operations, 3 Yr. CAGR %</t>
  </si>
  <si>
    <t>-11.74</t>
  </si>
  <si>
    <t>Net Income, 3 Yr. CAGR %</t>
  </si>
  <si>
    <t>-11.14</t>
  </si>
  <si>
    <t>Normalized Net Income, 3 Yr. CAGR %</t>
  </si>
  <si>
    <t>-0.08</t>
  </si>
  <si>
    <t>Cash From Operations, 3 Yr. CAGR %</t>
  </si>
  <si>
    <t>-4.69</t>
  </si>
  <si>
    <t>Capital Expenditures, 3 Yr. CAGR %</t>
  </si>
  <si>
    <t>138.11</t>
  </si>
  <si>
    <t>2023</t>
  </si>
  <si>
    <t>2024</t>
  </si>
  <si>
    <t>2025</t>
  </si>
  <si>
    <t>2026</t>
  </si>
  <si>
    <t>Capitalization
                                    1</t>
  </si>
  <si>
    <t>1,715</t>
  </si>
  <si>
    <t>2,319</t>
  </si>
  <si>
    <t>-</t>
  </si>
  <si>
    <t>Change</t>
  </si>
  <si>
    <t>35.22%</t>
  </si>
  <si>
    <t>0%</t>
  </si>
  <si>
    <t>Enterprise Value (EV)
                                    1</t>
  </si>
  <si>
    <t>4,992</t>
  </si>
  <si>
    <t>4,868</t>
  </si>
  <si>
    <t>4,664</t>
  </si>
  <si>
    <t>191.09%</t>
  </si>
  <si>
    <t>-2.49%</t>
  </si>
  <si>
    <t>-4.19%</t>
  </si>
  <si>
    <t>P/E ratio</t>
  </si>
  <si>
    <t>24.1x</t>
  </si>
  <si>
    <t>11.5x</t>
  </si>
  <si>
    <t>10.2x</t>
  </si>
  <si>
    <t>PBR</t>
  </si>
  <si>
    <t>7.29x</t>
  </si>
  <si>
    <t>4.47x</t>
  </si>
  <si>
    <t>2.99x</t>
  </si>
  <si>
    <t>PEG</t>
  </si>
  <si>
    <t>0x</t>
  </si>
  <si>
    <t>0.8x</t>
  </si>
  <si>
    <t>Capitalization / Revenue</t>
  </si>
  <si>
    <t>0.41x</t>
  </si>
  <si>
    <t>0.54x</t>
  </si>
  <si>
    <t>0.53x</t>
  </si>
  <si>
    <t>0.5x</t>
  </si>
  <si>
    <t>EV / Revenue</t>
  </si>
  <si>
    <t>1.16x</t>
  </si>
  <si>
    <t>1.1x</t>
  </si>
  <si>
    <t>1.01x</t>
  </si>
  <si>
    <t>EV / EBITDA</t>
  </si>
  <si>
    <t>2.34x</t>
  </si>
  <si>
    <t>6.36x</t>
  </si>
  <si>
    <t>5.61x</t>
  </si>
  <si>
    <t>4.95x</t>
  </si>
  <si>
    <t>EV / EBIT</t>
  </si>
  <si>
    <t>8.19x</t>
  </si>
  <si>
    <t>7.26x</t>
  </si>
  <si>
    <t>6.29x</t>
  </si>
  <si>
    <t>EV / FCF</t>
  </si>
  <si>
    <t>8.75x</t>
  </si>
  <si>
    <t>24.4x</t>
  </si>
  <si>
    <t>16.1x</t>
  </si>
  <si>
    <t>12.6x</t>
  </si>
  <si>
    <t>FCF Yield</t>
  </si>
  <si>
    <t>11.4%</t>
  </si>
  <si>
    <t>4.1%</t>
  </si>
  <si>
    <t>6.22%</t>
  </si>
  <si>
    <t>7.92%</t>
  </si>
  <si>
    <t>Dividend per Share
                                    2</t>
  </si>
  <si>
    <t>Rate of return</t>
  </si>
  <si>
    <t>EPS
                                    2</t>
  </si>
  <si>
    <t>1.33</t>
  </si>
  <si>
    <t>2.775</t>
  </si>
  <si>
    <t>3.13</t>
  </si>
  <si>
    <t>Distribution rate</t>
  </si>
  <si>
    <t>Net sales
                                    1</t>
  </si>
  <si>
    <t>4,191</t>
  </si>
  <si>
    <t>4,310</t>
  </si>
  <si>
    <t>4,411</t>
  </si>
  <si>
    <t>4,598</t>
  </si>
  <si>
    <t>EBITDA
                                    1</t>
  </si>
  <si>
    <t>732</t>
  </si>
  <si>
    <t>785.1</t>
  </si>
  <si>
    <t>867.8</t>
  </si>
  <si>
    <t>941.8</t>
  </si>
  <si>
    <t>EBIT
                                    1</t>
  </si>
  <si>
    <t>609.2</t>
  </si>
  <si>
    <t>670.5</t>
  </si>
  <si>
    <t>741.8</t>
  </si>
  <si>
    <t>Net income
                                    1</t>
  </si>
  <si>
    <t>-130</t>
  </si>
  <si>
    <t>99</t>
  </si>
  <si>
    <t>209</t>
  </si>
  <si>
    <t>239</t>
  </si>
  <si>
    <t>Net Debt
                                    1</t>
  </si>
  <si>
    <t>2,673</t>
  </si>
  <si>
    <t>2,549</t>
  </si>
  <si>
    <t>2,345</t>
  </si>
  <si>
    <t>Reference price
                                    2</t>
  </si>
  <si>
    <t>24.29</t>
  </si>
  <si>
    <t>31.99</t>
  </si>
  <si>
    <t>Nbr of stocks (in thousands)</t>
  </si>
  <si>
    <t>70,600</t>
  </si>
  <si>
    <t>72,488</t>
  </si>
  <si>
    <t>Announcement Date</t>
  </si>
  <si>
    <t>2/14/24</t>
  </si>
  <si>
    <t>address1</t>
  </si>
  <si>
    <t>864 Spring Street Northwest</t>
  </si>
  <si>
    <t>city</t>
  </si>
  <si>
    <t>Atlanta</t>
  </si>
  <si>
    <t>state</t>
  </si>
  <si>
    <t>GA</t>
  </si>
  <si>
    <t>zip</t>
  </si>
  <si>
    <t>30308</t>
  </si>
  <si>
    <t>country</t>
  </si>
  <si>
    <t>phone</t>
  </si>
  <si>
    <t>937-445-1936</t>
  </si>
  <si>
    <t>website</t>
  </si>
  <si>
    <t>https://www.ncratleos.com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</si>
  <si>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</si>
  <si>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</si>
  <si>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</si>
  <si>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</si>
  <si>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</si>
  <si>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</si>
  <si>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</si>
  <si>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</si>
  <si>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</si>
  <si>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</si>
  <si>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</si>
  <si>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NCR Atleos Corporation operates as a financial technology company in the United States, rest of the Americas, Europe, the Middle East, Africa, and the Asia Pacific. The company operates through three segments: Self-Service Banking, Network, and Telecommunications &amp; Technology (T&amp;T). The Self-Service Banking segment offers solutions, including a line of automated teller machine (ATM) and interactive teller machine (ITM) hardware and software, as well as related installation, maintenance, and managed and professional services; and solutions to manage and run the ATM channel end-to-end for financial institutions comprising back office, cash management, software management and ATM deployment, and others. The Network segment provides a network of ATMs and multi-functioning financial services kiosks for financial institutions, fintechs, neobanks, and retailers; Allpoint network for credit unions, banks, digital banks, fintechs, stored-value debit card issuers, and other consumer financial services providers; ReadyCode to convert a digital value to cash or cash to a digital value; ATM branding solutions to financial institutions; ATM management and services to retailers and other businesses; and engages in the buying and selling of Bitcoins. The T&amp;T segment offers managed network and infrastructure services to enterprise clients across various industries through communications service providers and technology manufacturers; and professional, field, and remote services for modern network technologies, including software-defined wide area networking, network functions virtualization, wireless local area networks, optical networking, and edge networks. NCR Atleos Corporation is headquartered in Atlanta, Georgia.</t>
  </si>
  <si>
    <t>fullTimeEmployees</t>
  </si>
  <si>
    <t>companyOfficers</t>
  </si>
  <si>
    <t>[{'maxAge': 1, 'name': 'Mr. Timothy C. Oliver', 'age': 55, 'title': 'CEO, President &amp; Director', 'yearBorn': 1969, 'fiscalYear': 2023, 'totalPay': 2269813, 'exercisedValue': 0, 'unexercisedValue': 3761653}, {'maxAge': 1, 'name': 'Mr. Paul J. Campbell', 'age': 55, 'title': 'Executive VP &amp; CFO', 'yearBorn': 1969, 'fiscalYear': 2023, 'totalPay': 989275, 'exercisedValue': 0, 'unexercisedValue': 0}, {'maxAge': 1, 'name': 'Mr. Stuart  MacKinnon', 'age': 52, 'title': 'Executive VP &amp; Chief Operating Officer', 'yearBorn': 1972, 'fiscalYear': 2023, 'totalPay': 1602239, 'exercisedValue': 13156, 'unexercisedValue': 10832}, {'maxAge': 1, 'name': 'Mr. Ricardo J. Nunez', 'age': 59, 'title': 'Executive VP, General Counsel, Compliance Officer &amp; Secretary', 'yearBorn': 1965, 'fiscalYear': 2023, 'totalPay': 527256, 'exercisedValue': 0, 'unexercisedValue': 0}, {'maxAge': 1, 'name': 'Mr. Andrew R. DuVall', 'age': 46, 'title': 'Chief Accounting Officer', 'yearBorn': 1978, 'fiscalYear': 2023, 'exercisedValue': 0, 'unexercisedValue': 0}, {'maxAge': 1, 'name': 'Ms. Patricia A. Watson', 'age': 58, 'title': 'Chief Information &amp; Technology Officer', 'yearBorn': 1966, 'fiscalYear': 2023, 'totalPay': 220324, 'exercisedValue': 0, 'unexercisedValue': 0}, {'maxAge': 1, 'name': 'Mr. Brendan James Metrano C.F.A.', 'title': 'Head of Investor Relations &amp; Treasury',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</si>
  <si>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</si>
  <si>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</si>
  <si>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</si>
  <si>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</si>
  <si>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</si>
  <si>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</si>
  <si>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</si>
  <si>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</si>
  <si>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</si>
  <si>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</si>
  <si>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</si>
  <si>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</si>
  <si>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</si>
  <si>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</si>
  <si>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</si>
  <si>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</si>
  <si>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</si>
  <si>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</si>
  <si>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</si>
  <si>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</si>
  <si>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</si>
  <si>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</si>
  <si>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</si>
  <si>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</si>
  <si>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</si>
  <si>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</si>
  <si>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</si>
  <si>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</si>
  <si>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</si>
  <si>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</si>
  <si>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</si>
  <si>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</si>
  <si>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</si>
  <si>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</si>
  <si>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</si>
  <si>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</si>
  <si>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</si>
  <si>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</si>
  <si>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</si>
  <si>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</si>
  <si>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</si>
  <si>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</si>
  <si>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</si>
  <si>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</si>
  <si>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</si>
  <si>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</si>
  <si>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</si>
  <si>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</si>
  <si>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</si>
  <si>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</si>
  <si>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</si>
  <si>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</si>
  <si>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</si>
  <si>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</si>
  <si>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</si>
  <si>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</si>
  <si>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</si>
  <si>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</si>
  <si>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</si>
  <si>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</si>
  <si>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</si>
  <si>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</si>
  <si>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</si>
  <si>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</si>
  <si>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</si>
  <si>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</si>
  <si>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</si>
  <si>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</si>
  <si>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NCR Atleos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</si>
  <si>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</si>
  <si>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</si>
  <si>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</si>
  <si>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</si>
  <si>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</si>
  <si>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</si>
  <si>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</si>
  <si>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5ce2085c-780d-310b-8481-06015aba83a1</t>
  </si>
  <si>
    <t>messageBoardId</t>
  </si>
  <si>
    <t>finmb_1801104960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</si>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</sst>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0.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  <xf borderId="0" fillId="0" fontId="1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cratle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9.14"/>
    <col customWidth="1" min="2" max="2" width="26.57"/>
    <col customWidth="1" min="3" max="6" width="9.14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2</v>
      </c>
      <c r="B2" s="2" t="s">
        <v>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4</v>
      </c>
      <c r="B3" s="2" t="s">
        <v>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6</v>
      </c>
      <c r="B4" s="2">
        <v>31.26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7</v>
      </c>
      <c r="B5" s="2">
        <v>548.9917207742227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8</v>
      </c>
      <c r="B6" s="2" t="s">
        <v>9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10</v>
      </c>
      <c r="B7" s="2" t="s">
        <v>11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12</v>
      </c>
      <c r="B8" s="2">
        <v>2.294235648E9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13</v>
      </c>
      <c r="B9" s="2">
        <v>3.646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14</v>
      </c>
      <c r="B10" s="2">
        <v>7.8927674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15</v>
      </c>
      <c r="B11" s="2" t="s">
        <v>16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17</v>
      </c>
      <c r="B12" s="2" t="s">
        <v>18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19</v>
      </c>
      <c r="B13" s="2" t="s">
        <v>18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20</v>
      </c>
      <c r="B14" s="2" t="s">
        <v>18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21</v>
      </c>
      <c r="B15" s="2" t="s">
        <v>22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8.86"/>
    <col customWidth="1" min="2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24</v>
      </c>
      <c r="B2" s="1">
        <v>191.0</v>
      </c>
      <c r="C2" s="1">
        <v>186.0</v>
      </c>
      <c r="D2" s="1">
        <v>108.0</v>
      </c>
      <c r="E2" s="1">
        <v>-134.0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25</v>
      </c>
      <c r="B3" s="1">
        <v>14.0</v>
      </c>
      <c r="C3" s="1">
        <v>72.0</v>
      </c>
      <c r="D3" s="1">
        <v>127.0</v>
      </c>
      <c r="E3" s="1">
        <v>126.0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26</v>
      </c>
      <c r="B4" s="1">
        <v>19.0</v>
      </c>
      <c r="C4" s="1">
        <v>87.0</v>
      </c>
      <c r="D4" s="1">
        <v>132.0</v>
      </c>
      <c r="E4" s="1">
        <v>128.0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27</v>
      </c>
      <c r="B5" s="1">
        <v>33.0</v>
      </c>
      <c r="C5" s="1">
        <v>159.0</v>
      </c>
      <c r="D5" s="1">
        <v>259.0</v>
      </c>
      <c r="E5" s="1">
        <v>254.0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3.0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29</v>
      </c>
      <c r="B7" s="1">
        <v>48.0</v>
      </c>
      <c r="C7" s="1">
        <v>82.0</v>
      </c>
      <c r="D7" s="1">
        <v>66.0</v>
      </c>
      <c r="E7" s="1">
        <v>68.0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30</v>
      </c>
      <c r="B8" s="1">
        <v>-17.0</v>
      </c>
      <c r="C8" s="1">
        <v>20.0</v>
      </c>
      <c r="D8" s="1">
        <v>-29.0</v>
      </c>
      <c r="E8" s="1">
        <v>76.0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31</v>
      </c>
      <c r="B9" s="1">
        <v>159.0</v>
      </c>
      <c r="C9" s="1">
        <v>70.0</v>
      </c>
      <c r="D9" s="1">
        <v>-78.0</v>
      </c>
      <c r="E9" s="1">
        <v>-52.0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32</v>
      </c>
      <c r="B10" s="1">
        <v>81.0</v>
      </c>
      <c r="C10" s="1">
        <v>-136.0</v>
      </c>
      <c r="D10" s="1">
        <v>-10.0</v>
      </c>
      <c r="E10" s="1">
        <v>53.0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33</v>
      </c>
      <c r="B11" s="1">
        <v>-80.0</v>
      </c>
      <c r="C11" s="1">
        <v>127.0</v>
      </c>
      <c r="D11" s="1">
        <v>-78.0</v>
      </c>
      <c r="E11" s="1">
        <v>140.0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34</v>
      </c>
      <c r="B12" s="1">
        <v>-10.0</v>
      </c>
      <c r="C12" s="1">
        <v>21.0</v>
      </c>
      <c r="D12" s="1">
        <v>44.0</v>
      </c>
      <c r="E12" s="1">
        <v>0.0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35</v>
      </c>
      <c r="B13" s="1">
        <v>5.0</v>
      </c>
      <c r="C13" s="1">
        <v>-80.0</v>
      </c>
      <c r="D13" s="1">
        <v>-8.0</v>
      </c>
      <c r="E13" s="1">
        <v>-53.0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36</v>
      </c>
      <c r="B14" s="1">
        <v>410.0</v>
      </c>
      <c r="C14" s="1">
        <v>449.0</v>
      </c>
      <c r="D14" s="1">
        <v>274.0</v>
      </c>
      <c r="E14" s="1">
        <v>355.0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37</v>
      </c>
      <c r="B15" s="1">
        <v>-8.0</v>
      </c>
      <c r="C15" s="1">
        <v>-80.0</v>
      </c>
      <c r="D15" s="1">
        <v>-58.0</v>
      </c>
      <c r="E15" s="1">
        <v>-108.0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38</v>
      </c>
      <c r="B16" s="1">
        <v>0.0</v>
      </c>
      <c r="C16" s="1">
        <v>-2350.0</v>
      </c>
      <c r="D16" s="1">
        <v>-78.0</v>
      </c>
      <c r="E16" s="1">
        <v>-1.0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39</v>
      </c>
      <c r="B17" s="1">
        <v>-22.0</v>
      </c>
      <c r="C17" s="1">
        <v>-31.0</v>
      </c>
      <c r="D17" s="1">
        <v>-39.0</v>
      </c>
      <c r="E17" s="1">
        <v>-24.0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-10.0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41</v>
      </c>
      <c r="B19" s="1">
        <v>-30.0</v>
      </c>
      <c r="C19" s="1">
        <v>-36.0</v>
      </c>
      <c r="D19" s="1">
        <v>-242.0</v>
      </c>
      <c r="E19" s="1">
        <v>-173.0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" t="s">
        <v>42</v>
      </c>
      <c r="B20" s="1">
        <v>-60.0</v>
      </c>
      <c r="C20" s="1">
        <v>-2490.0</v>
      </c>
      <c r="D20" s="1">
        <v>-417.0</v>
      </c>
      <c r="E20" s="1">
        <v>-316.0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" t="s">
        <v>43</v>
      </c>
      <c r="B21" s="1">
        <v>25.0</v>
      </c>
      <c r="C21" s="1">
        <v>1190.0</v>
      </c>
      <c r="D21" s="1">
        <v>68.0</v>
      </c>
      <c r="E21" s="1">
        <v>3640.0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" t="s">
        <v>44</v>
      </c>
      <c r="B22" s="1">
        <v>25.0</v>
      </c>
      <c r="C22" s="1">
        <v>1190.0</v>
      </c>
      <c r="D22" s="1">
        <v>68.0</v>
      </c>
      <c r="E22" s="1">
        <v>3640.0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" t="s">
        <v>45</v>
      </c>
      <c r="B23" s="1">
        <v>-23.0</v>
      </c>
      <c r="C23" s="1">
        <v>-10.0</v>
      </c>
      <c r="D23" s="1">
        <v>-606.0</v>
      </c>
      <c r="E23" s="1">
        <v>-490.0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" t="s">
        <v>46</v>
      </c>
      <c r="B24" s="1">
        <v>-23.0</v>
      </c>
      <c r="C24" s="1">
        <v>-10.0</v>
      </c>
      <c r="D24" s="1">
        <v>-606.0</v>
      </c>
      <c r="E24" s="1">
        <v>-490.0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-7.0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" t="s">
        <v>48</v>
      </c>
      <c r="B26" s="1">
        <v>-340.0</v>
      </c>
      <c r="C26" s="1">
        <v>1170.0</v>
      </c>
      <c r="D26" s="1">
        <v>721.0</v>
      </c>
      <c r="E26" s="1">
        <v>-3110.0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" t="s">
        <v>49</v>
      </c>
      <c r="B27" s="1">
        <v>-338.0</v>
      </c>
      <c r="C27" s="1">
        <v>2340.0</v>
      </c>
      <c r="D27" s="1">
        <v>183.0</v>
      </c>
      <c r="E27" s="1">
        <v>31.0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1" t="s">
        <v>50</v>
      </c>
      <c r="B28" s="1">
        <v>-20.0</v>
      </c>
      <c r="C28" s="1">
        <v>-1.0</v>
      </c>
      <c r="D28" s="1">
        <v>-11.0</v>
      </c>
      <c r="E28" s="1">
        <v>17.0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1" t="s">
        <v>51</v>
      </c>
      <c r="B29" s="1">
        <v>-8.0</v>
      </c>
      <c r="C29" s="1">
        <v>300.0</v>
      </c>
      <c r="D29" s="1">
        <v>29.0</v>
      </c>
      <c r="E29" s="1">
        <v>87.0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1" t="s">
        <v>52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1" t="s">
        <v>53</v>
      </c>
      <c r="B31" s="1">
        <v>9.0</v>
      </c>
      <c r="C31" s="1">
        <v>17.0</v>
      </c>
      <c r="D31" s="1">
        <v>55.0</v>
      </c>
      <c r="E31" s="1">
        <v>72.0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1" t="s">
        <v>54</v>
      </c>
      <c r="B32" s="1">
        <v>48.0</v>
      </c>
      <c r="C32" s="1">
        <v>42.0</v>
      </c>
      <c r="D32" s="1">
        <v>32.0</v>
      </c>
      <c r="E32" s="1">
        <v>69.0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1" t="s">
        <v>55</v>
      </c>
      <c r="B33" s="1">
        <v>0.0</v>
      </c>
      <c r="C33" s="1">
        <v>0.0</v>
      </c>
      <c r="D33" s="1">
        <v>230.0</v>
      </c>
      <c r="E33" s="1">
        <v>559.0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1" t="s">
        <v>56</v>
      </c>
      <c r="B34" s="1">
        <v>0.0</v>
      </c>
      <c r="C34" s="1">
        <v>0.0</v>
      </c>
      <c r="D34" s="1">
        <v>249.0</v>
      </c>
      <c r="E34" s="1">
        <v>616.0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1" t="s">
        <v>57</v>
      </c>
      <c r="B35" s="1">
        <v>0.0</v>
      </c>
      <c r="C35" s="1">
        <v>0.0</v>
      </c>
      <c r="D35" s="1">
        <v>131.0</v>
      </c>
      <c r="E35" s="1">
        <v>-170.0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1" t="s">
        <v>58</v>
      </c>
      <c r="B36" s="1">
        <v>2.0</v>
      </c>
      <c r="C36" s="1">
        <v>1180.0</v>
      </c>
      <c r="D36" s="1">
        <v>-538.0</v>
      </c>
      <c r="E36" s="1">
        <v>3150.0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5.29"/>
    <col customWidth="1" min="2" max="6" width="9.14"/>
  </cols>
  <sheetData>
    <row r="1">
      <c r="A1" s="1" t="s">
        <v>23</v>
      </c>
      <c r="B1" s="2">
        <v>2020.0</v>
      </c>
      <c r="C1" s="2">
        <v>2021.0</v>
      </c>
      <c r="D1" s="2">
        <v>2022.0</v>
      </c>
      <c r="E1" s="2">
        <v>2023.0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59</v>
      </c>
      <c r="B2" s="2"/>
      <c r="C2" s="2"/>
      <c r="D2" s="2"/>
      <c r="E2" s="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60</v>
      </c>
      <c r="B3" s="2">
        <v>0.0</v>
      </c>
      <c r="C3" s="2">
        <v>238.0</v>
      </c>
      <c r="D3" s="2">
        <v>293.0</v>
      </c>
      <c r="E3" s="2">
        <v>339.0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61</v>
      </c>
      <c r="B4" s="2">
        <v>0.0</v>
      </c>
      <c r="C4" s="2">
        <v>0.0</v>
      </c>
      <c r="D4" s="2">
        <v>36.0</v>
      </c>
      <c r="E4" s="2">
        <v>7.0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62</v>
      </c>
      <c r="B5" s="2">
        <v>0.0</v>
      </c>
      <c r="C5" s="2">
        <v>238.0</v>
      </c>
      <c r="D5" s="2">
        <v>329.0</v>
      </c>
      <c r="E5" s="2">
        <v>346.0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63</v>
      </c>
      <c r="B6" s="2">
        <v>0.0</v>
      </c>
      <c r="C6" s="2">
        <v>413.0</v>
      </c>
      <c r="D6" s="2">
        <v>464.0</v>
      </c>
      <c r="E6" s="2">
        <v>714.0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64</v>
      </c>
      <c r="B7" s="2">
        <v>0.0</v>
      </c>
      <c r="C7" s="2">
        <v>20.0</v>
      </c>
      <c r="D7" s="2">
        <v>30.0</v>
      </c>
      <c r="E7" s="2">
        <v>0.0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65</v>
      </c>
      <c r="B8" s="2">
        <v>0.0</v>
      </c>
      <c r="C8" s="2">
        <v>4.0</v>
      </c>
      <c r="D8" s="2">
        <v>8.0</v>
      </c>
      <c r="E8" s="2">
        <v>0.0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66</v>
      </c>
      <c r="B9" s="2">
        <v>0.0</v>
      </c>
      <c r="C9" s="2">
        <v>437.0</v>
      </c>
      <c r="D9" s="2">
        <v>502.0</v>
      </c>
      <c r="E9" s="2">
        <v>714.0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67</v>
      </c>
      <c r="B10" s="2">
        <v>0.0</v>
      </c>
      <c r="C10" s="2">
        <v>467.0</v>
      </c>
      <c r="D10" s="2">
        <v>419.0</v>
      </c>
      <c r="E10" s="2">
        <v>333.0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68</v>
      </c>
      <c r="B11" s="2">
        <v>0.0</v>
      </c>
      <c r="C11" s="2">
        <v>231.0</v>
      </c>
      <c r="D11" s="2">
        <v>204.0</v>
      </c>
      <c r="E11" s="2">
        <v>238.0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69</v>
      </c>
      <c r="B12" s="2">
        <v>0.0</v>
      </c>
      <c r="C12" s="2">
        <v>204.0</v>
      </c>
      <c r="D12" s="2">
        <v>195.0</v>
      </c>
      <c r="E12" s="2">
        <v>264.0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70</v>
      </c>
      <c r="B13" s="2">
        <v>0.0</v>
      </c>
      <c r="C13" s="2">
        <v>1580.0</v>
      </c>
      <c r="D13" s="2">
        <v>1650.0</v>
      </c>
      <c r="E13" s="2">
        <v>1900.0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71</v>
      </c>
      <c r="B14" s="2">
        <v>0.0</v>
      </c>
      <c r="C14" s="2">
        <v>742.0</v>
      </c>
      <c r="D14" s="2">
        <v>799.0</v>
      </c>
      <c r="E14" s="2">
        <v>1150.0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72</v>
      </c>
      <c r="B15" s="2">
        <v>0.0</v>
      </c>
      <c r="C15" s="2">
        <v>-214.0</v>
      </c>
      <c r="D15" s="2">
        <v>-302.0</v>
      </c>
      <c r="E15" s="2">
        <v>-539.0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73</v>
      </c>
      <c r="B16" s="2">
        <v>0.0</v>
      </c>
      <c r="C16" s="2">
        <v>528.0</v>
      </c>
      <c r="D16" s="2">
        <v>497.0</v>
      </c>
      <c r="E16" s="2">
        <v>614.0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74</v>
      </c>
      <c r="B17" s="2">
        <v>0.0</v>
      </c>
      <c r="C17" s="2">
        <v>9.0</v>
      </c>
      <c r="D17" s="2">
        <v>27.0</v>
      </c>
      <c r="E17" s="2">
        <v>0.0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75</v>
      </c>
      <c r="B18" s="2">
        <v>0.0</v>
      </c>
      <c r="C18" s="2">
        <v>1910.0</v>
      </c>
      <c r="D18" s="2">
        <v>1950.0</v>
      </c>
      <c r="E18" s="2">
        <v>1950.0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76</v>
      </c>
      <c r="B19" s="2">
        <v>0.0</v>
      </c>
      <c r="C19" s="2">
        <v>877.0</v>
      </c>
      <c r="D19" s="2">
        <v>798.0</v>
      </c>
      <c r="E19" s="2">
        <v>711.0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" t="s">
        <v>77</v>
      </c>
      <c r="B20" s="2">
        <v>0.0</v>
      </c>
      <c r="C20" s="2">
        <v>101.0</v>
      </c>
      <c r="D20" s="2">
        <v>336.0</v>
      </c>
      <c r="E20" s="2">
        <v>0.0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" t="s">
        <v>78</v>
      </c>
      <c r="B21" s="2">
        <v>0.0</v>
      </c>
      <c r="C21" s="2">
        <v>314.0</v>
      </c>
      <c r="D21" s="2">
        <v>317.0</v>
      </c>
      <c r="E21" s="2">
        <v>254.0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" t="s">
        <v>79</v>
      </c>
      <c r="B22" s="2">
        <v>0.0</v>
      </c>
      <c r="C22" s="2">
        <v>267.0</v>
      </c>
      <c r="D22" s="2">
        <v>199.0</v>
      </c>
      <c r="E22" s="2">
        <v>315.0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" t="s">
        <v>80</v>
      </c>
      <c r="B23" s="2">
        <v>0.0</v>
      </c>
      <c r="C23" s="2">
        <v>5580.0</v>
      </c>
      <c r="D23" s="2">
        <v>5770.0</v>
      </c>
      <c r="E23" s="2">
        <v>5740.0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" t="s">
        <v>81</v>
      </c>
      <c r="B24" s="2"/>
      <c r="C24" s="2"/>
      <c r="D24" s="2"/>
      <c r="E24" s="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1" t="s">
        <v>82</v>
      </c>
      <c r="B25" s="2">
        <v>0.0</v>
      </c>
      <c r="C25" s="2">
        <v>389.0</v>
      </c>
      <c r="D25" s="2">
        <v>350.0</v>
      </c>
      <c r="E25" s="2">
        <v>500.0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" t="s">
        <v>83</v>
      </c>
      <c r="B26" s="2">
        <v>0.0</v>
      </c>
      <c r="C26" s="2">
        <v>156.0</v>
      </c>
      <c r="D26" s="2">
        <v>82.0</v>
      </c>
      <c r="E26" s="2">
        <v>151.0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" t="s">
        <v>84</v>
      </c>
      <c r="B27" s="2">
        <v>0.0</v>
      </c>
      <c r="C27" s="2">
        <v>208.0</v>
      </c>
      <c r="D27" s="2">
        <v>108.0</v>
      </c>
      <c r="E27" s="2">
        <v>0.0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1" t="s">
        <v>85</v>
      </c>
      <c r="B28" s="2">
        <v>0.0</v>
      </c>
      <c r="C28" s="2">
        <v>0.0</v>
      </c>
      <c r="D28" s="2">
        <v>0.0</v>
      </c>
      <c r="E28" s="2">
        <v>78.0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1" t="s">
        <v>86</v>
      </c>
      <c r="B29" s="2">
        <v>0.0</v>
      </c>
      <c r="C29" s="2">
        <v>29.0</v>
      </c>
      <c r="D29" s="2">
        <v>22.0</v>
      </c>
      <c r="E29" s="2">
        <v>31.0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1" t="s">
        <v>87</v>
      </c>
      <c r="B30" s="2">
        <v>0.0</v>
      </c>
      <c r="C30" s="2">
        <v>332.0</v>
      </c>
      <c r="D30" s="2">
        <v>356.0</v>
      </c>
      <c r="E30" s="2">
        <v>325.0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1" t="s">
        <v>88</v>
      </c>
      <c r="B31" s="2">
        <v>0.0</v>
      </c>
      <c r="C31" s="2">
        <v>512.0</v>
      </c>
      <c r="D31" s="2">
        <v>451.0</v>
      </c>
      <c r="E31" s="2">
        <v>662.0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1" t="s">
        <v>89</v>
      </c>
      <c r="B32" s="2">
        <v>0.0</v>
      </c>
      <c r="C32" s="2">
        <v>1630.0</v>
      </c>
      <c r="D32" s="2">
        <v>1370.0</v>
      </c>
      <c r="E32" s="2">
        <v>1750.0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1" t="s">
        <v>90</v>
      </c>
      <c r="B33" s="2">
        <v>0.0</v>
      </c>
      <c r="C33" s="2">
        <v>1180.0</v>
      </c>
      <c r="D33" s="2">
        <v>717.0</v>
      </c>
      <c r="E33" s="2">
        <v>2960.0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1" t="s">
        <v>91</v>
      </c>
      <c r="B34" s="2">
        <v>0.0</v>
      </c>
      <c r="C34" s="2">
        <v>68.0</v>
      </c>
      <c r="D34" s="2">
        <v>59.0</v>
      </c>
      <c r="E34" s="2">
        <v>110.0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1" t="s">
        <v>92</v>
      </c>
      <c r="B35" s="2">
        <v>0.0</v>
      </c>
      <c r="C35" s="2">
        <v>43.0</v>
      </c>
      <c r="D35" s="2">
        <v>31.0</v>
      </c>
      <c r="E35" s="2">
        <v>29.0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1" t="s">
        <v>93</v>
      </c>
      <c r="B36" s="2">
        <v>0.0</v>
      </c>
      <c r="C36" s="2">
        <v>22.0</v>
      </c>
      <c r="D36" s="2">
        <v>22.0</v>
      </c>
      <c r="E36" s="2">
        <v>449.0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1" t="s">
        <v>94</v>
      </c>
      <c r="B37" s="2">
        <v>0.0</v>
      </c>
      <c r="C37" s="2">
        <v>182.0</v>
      </c>
      <c r="D37" s="2">
        <v>201.0</v>
      </c>
      <c r="E37" s="2">
        <v>34.0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1" t="s">
        <v>95</v>
      </c>
      <c r="B38" s="2">
        <v>0.0</v>
      </c>
      <c r="C38" s="2">
        <v>120.0</v>
      </c>
      <c r="D38" s="2">
        <v>111.0</v>
      </c>
      <c r="E38" s="2">
        <v>120.0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1" t="s">
        <v>96</v>
      </c>
      <c r="B39" s="2">
        <v>0.0</v>
      </c>
      <c r="C39" s="2">
        <v>3240.0</v>
      </c>
      <c r="D39" s="2">
        <v>2510.0</v>
      </c>
      <c r="E39" s="2">
        <v>5450.0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1" t="s">
        <v>97</v>
      </c>
      <c r="B40" s="2">
        <v>0.0</v>
      </c>
      <c r="C40" s="2">
        <v>2430.0</v>
      </c>
      <c r="D40" s="2">
        <v>3330.0</v>
      </c>
      <c r="E40" s="2">
        <v>1.0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1" t="s">
        <v>98</v>
      </c>
      <c r="B41" s="2">
        <v>0.0</v>
      </c>
      <c r="C41" s="2">
        <v>0.0</v>
      </c>
      <c r="D41" s="2">
        <v>0.0</v>
      </c>
      <c r="E41" s="2">
        <v>16.0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1" t="s">
        <v>99</v>
      </c>
      <c r="B42" s="2">
        <v>0.0</v>
      </c>
      <c r="C42" s="2">
        <v>0.0</v>
      </c>
      <c r="D42" s="2">
        <v>0.0</v>
      </c>
      <c r="E42" s="2">
        <v>181.0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1" t="s">
        <v>100</v>
      </c>
      <c r="B43" s="2">
        <v>0.0</v>
      </c>
      <c r="C43" s="2">
        <v>-98.0</v>
      </c>
      <c r="D43" s="2">
        <v>-63.0</v>
      </c>
      <c r="E43" s="2">
        <v>86.0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1" t="s">
        <v>101</v>
      </c>
      <c r="B44" s="2">
        <v>0.0</v>
      </c>
      <c r="C44" s="2">
        <v>2330.0</v>
      </c>
      <c r="D44" s="2">
        <v>3260.0</v>
      </c>
      <c r="E44" s="2">
        <v>284.0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1" t="s">
        <v>102</v>
      </c>
      <c r="B45" s="2">
        <v>0.0</v>
      </c>
      <c r="C45" s="2">
        <v>3.0</v>
      </c>
      <c r="D45" s="2">
        <v>-1.0</v>
      </c>
      <c r="E45" s="2">
        <v>3.0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1" t="s">
        <v>103</v>
      </c>
      <c r="B46" s="2">
        <v>0.0</v>
      </c>
      <c r="C46" s="2">
        <v>2340.0</v>
      </c>
      <c r="D46" s="2">
        <v>3260.0</v>
      </c>
      <c r="E46" s="2">
        <v>287.0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1" t="s">
        <v>104</v>
      </c>
      <c r="B47" s="2">
        <v>0.0</v>
      </c>
      <c r="C47" s="2">
        <v>5580.0</v>
      </c>
      <c r="D47" s="2">
        <v>5770.0</v>
      </c>
      <c r="E47" s="2">
        <v>5740.0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1" t="s">
        <v>52</v>
      </c>
      <c r="B48" s="2"/>
      <c r="C48" s="2"/>
      <c r="D48" s="2"/>
      <c r="E48" s="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1" t="s">
        <v>105</v>
      </c>
      <c r="B49" s="2">
        <v>0.0</v>
      </c>
      <c r="C49" s="2">
        <v>0.0</v>
      </c>
      <c r="D49" s="2">
        <v>0.0</v>
      </c>
      <c r="E49" s="2">
        <v>72.0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1" t="s">
        <v>106</v>
      </c>
      <c r="B50" s="2">
        <v>0.0</v>
      </c>
      <c r="C50" s="2">
        <v>0.0</v>
      </c>
      <c r="D50" s="2">
        <v>0.0</v>
      </c>
      <c r="E50" s="2">
        <v>70.0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1" t="s">
        <v>107</v>
      </c>
      <c r="B51" s="2">
        <v>0.0</v>
      </c>
      <c r="C51" s="2">
        <v>0.0</v>
      </c>
      <c r="D51" s="2">
        <v>0.0</v>
      </c>
      <c r="E51" s="2" t="s">
        <v>108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1" t="s">
        <v>109</v>
      </c>
      <c r="B52" s="2">
        <v>0.0</v>
      </c>
      <c r="C52" s="2">
        <v>-450.0</v>
      </c>
      <c r="D52" s="2">
        <v>516.0</v>
      </c>
      <c r="E52" s="2">
        <v>-2380.0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1" t="s">
        <v>110</v>
      </c>
      <c r="B53" s="2">
        <v>0.0</v>
      </c>
      <c r="C53" s="2">
        <v>0.0</v>
      </c>
      <c r="D53" s="2">
        <v>0.0</v>
      </c>
      <c r="E53" s="2" t="s">
        <v>111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1" t="s">
        <v>112</v>
      </c>
      <c r="B54" s="2">
        <v>0.0</v>
      </c>
      <c r="C54" s="2">
        <v>1490.0</v>
      </c>
      <c r="D54" s="2">
        <v>906.0</v>
      </c>
      <c r="E54" s="2">
        <v>3180.0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1" t="s">
        <v>113</v>
      </c>
      <c r="B55" s="2">
        <v>0.0</v>
      </c>
      <c r="C55" s="2">
        <v>1250.0</v>
      </c>
      <c r="D55" s="2">
        <v>577.0</v>
      </c>
      <c r="E55" s="2">
        <v>2840.0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1" t="s">
        <v>114</v>
      </c>
      <c r="B56" s="2">
        <v>0.0</v>
      </c>
      <c r="C56" s="2">
        <v>-228.0</v>
      </c>
      <c r="D56" s="2">
        <v>-148.0</v>
      </c>
      <c r="E56" s="2">
        <v>244.0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1" t="s">
        <v>115</v>
      </c>
      <c r="B57" s="2">
        <v>184.0</v>
      </c>
      <c r="C57" s="2">
        <v>216.0</v>
      </c>
      <c r="D57" s="2">
        <v>248.0</v>
      </c>
      <c r="E57" s="2">
        <v>336.0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1" t="s">
        <v>116</v>
      </c>
      <c r="B58" s="2">
        <v>0.0</v>
      </c>
      <c r="C58" s="2">
        <v>3.0</v>
      </c>
      <c r="D58" s="2">
        <v>-1.0</v>
      </c>
      <c r="E58" s="2">
        <v>3.0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1" t="s">
        <v>117</v>
      </c>
      <c r="B59" s="2">
        <v>0.0</v>
      </c>
      <c r="C59" s="2">
        <v>0.0</v>
      </c>
      <c r="D59" s="2">
        <v>6.0</v>
      </c>
      <c r="E59" s="2">
        <v>6.0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1" t="s">
        <v>118</v>
      </c>
      <c r="B60" s="2">
        <v>0.0</v>
      </c>
      <c r="C60" s="2">
        <v>128.0</v>
      </c>
      <c r="D60" s="2">
        <v>59.0</v>
      </c>
      <c r="E60" s="2">
        <v>55.0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1" t="s">
        <v>119</v>
      </c>
      <c r="B61" s="2">
        <v>0.0</v>
      </c>
      <c r="C61" s="2">
        <v>83.0</v>
      </c>
      <c r="D61" s="2">
        <v>87.0</v>
      </c>
      <c r="E61" s="2">
        <v>72.0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1" t="s">
        <v>120</v>
      </c>
      <c r="B62" s="2">
        <v>0.0</v>
      </c>
      <c r="C62" s="2">
        <v>256.0</v>
      </c>
      <c r="D62" s="2">
        <v>273.0</v>
      </c>
      <c r="E62" s="2">
        <v>206.0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1" t="s">
        <v>121</v>
      </c>
      <c r="B63" s="2">
        <v>0.0</v>
      </c>
      <c r="C63" s="2">
        <v>1.0</v>
      </c>
      <c r="D63" s="2">
        <v>1.0</v>
      </c>
      <c r="E63" s="2">
        <v>1.0</v>
      </c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1" t="s">
        <v>122</v>
      </c>
      <c r="B64" s="2">
        <v>0.0</v>
      </c>
      <c r="C64" s="2">
        <v>59.0</v>
      </c>
      <c r="D64" s="2">
        <v>67.0</v>
      </c>
      <c r="E64" s="2">
        <v>97.0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1" t="s">
        <v>123</v>
      </c>
      <c r="B65" s="2">
        <v>0.0</v>
      </c>
      <c r="C65" s="2">
        <v>582.0</v>
      </c>
      <c r="D65" s="2">
        <v>645.0</v>
      </c>
      <c r="E65" s="2">
        <v>909.0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1" t="s">
        <v>124</v>
      </c>
      <c r="B66" s="2">
        <v>0.0</v>
      </c>
      <c r="C66" s="2">
        <v>0.0</v>
      </c>
      <c r="D66" s="2">
        <v>1.0</v>
      </c>
      <c r="E66" s="2">
        <v>2.0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1" t="s">
        <v>125</v>
      </c>
      <c r="B67" s="2">
        <v>0.0</v>
      </c>
      <c r="C67" s="2">
        <v>9.0</v>
      </c>
      <c r="D67" s="2">
        <v>16.0</v>
      </c>
      <c r="E67" s="2">
        <v>14.0</v>
      </c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2"/>
      <c r="C68" s="2"/>
      <c r="D68" s="2"/>
      <c r="E68" s="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2"/>
      <c r="C69" s="2"/>
      <c r="D69" s="2"/>
      <c r="E69" s="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2"/>
      <c r="C70" s="2"/>
      <c r="D70" s="2"/>
      <c r="E70" s="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2"/>
      <c r="C71" s="2"/>
      <c r="D71" s="2"/>
      <c r="E71" s="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2"/>
      <c r="C72" s="2"/>
      <c r="D72" s="2"/>
      <c r="E72" s="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2"/>
      <c r="C73" s="2"/>
      <c r="D73" s="2"/>
      <c r="E73" s="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2"/>
      <c r="C74" s="2"/>
      <c r="D74" s="2"/>
      <c r="E74" s="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2"/>
      <c r="C75" s="2"/>
      <c r="D75" s="2"/>
      <c r="E75" s="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2"/>
      <c r="C76" s="2"/>
      <c r="D76" s="2"/>
      <c r="E76" s="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2"/>
      <c r="C77" s="2"/>
      <c r="D77" s="2"/>
      <c r="E77" s="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2"/>
      <c r="C78" s="2"/>
      <c r="D78" s="2"/>
      <c r="E78" s="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2"/>
      <c r="C79" s="2"/>
      <c r="D79" s="2"/>
      <c r="E79" s="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2"/>
      <c r="C80" s="2"/>
      <c r="D80" s="2"/>
      <c r="E80" s="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2"/>
      <c r="C81" s="2"/>
      <c r="D81" s="2"/>
      <c r="E81" s="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2"/>
      <c r="C82" s="2"/>
      <c r="D82" s="2"/>
      <c r="E82" s="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2"/>
      <c r="C83" s="2"/>
      <c r="D83" s="2"/>
      <c r="E83" s="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2"/>
      <c r="C84" s="2"/>
      <c r="D84" s="2"/>
      <c r="E84" s="2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2"/>
      <c r="C85" s="2"/>
      <c r="D85" s="2"/>
      <c r="E85" s="2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2"/>
      <c r="C86" s="2"/>
      <c r="D86" s="2"/>
      <c r="E86" s="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2"/>
      <c r="C87" s="2"/>
      <c r="D87" s="2"/>
      <c r="E87" s="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2"/>
      <c r="C88" s="2"/>
      <c r="D88" s="2"/>
      <c r="E88" s="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2"/>
      <c r="C89" s="2"/>
      <c r="D89" s="2"/>
      <c r="E89" s="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2"/>
      <c r="C90" s="2"/>
      <c r="D90" s="2"/>
      <c r="E90" s="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2"/>
      <c r="C91" s="2"/>
      <c r="D91" s="2"/>
      <c r="E91" s="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2"/>
      <c r="C92" s="2"/>
      <c r="D92" s="2"/>
      <c r="E92" s="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2"/>
      <c r="C93" s="2"/>
      <c r="D93" s="2"/>
      <c r="E93" s="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2"/>
      <c r="C94" s="2"/>
      <c r="D94" s="2"/>
      <c r="E94" s="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2"/>
      <c r="C95" s="2"/>
      <c r="D95" s="2"/>
      <c r="E95" s="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2"/>
      <c r="C96" s="2"/>
      <c r="D96" s="2"/>
      <c r="E96" s="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2"/>
      <c r="C97" s="2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2"/>
      <c r="C98" s="2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2"/>
      <c r="C99" s="2"/>
      <c r="D99" s="2"/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2"/>
      <c r="C100" s="2"/>
      <c r="D100" s="2"/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2"/>
      <c r="C101" s="2"/>
      <c r="D101" s="2"/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2"/>
      <c r="C102" s="2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2"/>
      <c r="C103" s="2"/>
      <c r="D103" s="2"/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2"/>
      <c r="C104" s="2"/>
      <c r="D104" s="2"/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2"/>
      <c r="C105" s="2"/>
      <c r="D105" s="2"/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2"/>
      <c r="C106" s="2"/>
      <c r="D106" s="2"/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2"/>
      <c r="C107" s="2"/>
      <c r="D107" s="2"/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2"/>
      <c r="C108" s="2"/>
      <c r="D108" s="2"/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2"/>
      <c r="C109" s="2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2"/>
      <c r="C110" s="2"/>
      <c r="D110" s="2"/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2"/>
      <c r="C111" s="2"/>
      <c r="D111" s="2"/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2"/>
      <c r="C112" s="2"/>
      <c r="D112" s="2"/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2"/>
      <c r="C113" s="2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2"/>
      <c r="C114" s="2"/>
      <c r="D114" s="2"/>
      <c r="E114" s="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2"/>
      <c r="C115" s="2"/>
      <c r="D115" s="2"/>
      <c r="E115" s="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2"/>
      <c r="C116" s="2"/>
      <c r="D116" s="2"/>
      <c r="E116" s="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2"/>
      <c r="C117" s="2"/>
      <c r="D117" s="2"/>
      <c r="E117" s="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2"/>
      <c r="C118" s="2"/>
      <c r="D118" s="2"/>
      <c r="E118" s="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2"/>
      <c r="C119" s="2"/>
      <c r="D119" s="2"/>
      <c r="E119" s="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2"/>
      <c r="C120" s="2"/>
      <c r="D120" s="2"/>
      <c r="E120" s="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2"/>
      <c r="C121" s="2"/>
      <c r="D121" s="2"/>
      <c r="E121" s="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2"/>
      <c r="C122" s="2"/>
      <c r="D122" s="2"/>
      <c r="E122" s="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2"/>
      <c r="C123" s="2"/>
      <c r="D123" s="2"/>
      <c r="E123" s="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2"/>
      <c r="C124" s="2"/>
      <c r="D124" s="2"/>
      <c r="E124" s="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2"/>
      <c r="C125" s="2"/>
      <c r="D125" s="2"/>
      <c r="E125" s="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2"/>
      <c r="C126" s="2"/>
      <c r="D126" s="2"/>
      <c r="E126" s="2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2"/>
      <c r="C127" s="2"/>
      <c r="D127" s="2"/>
      <c r="E127" s="2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2"/>
      <c r="C128" s="2"/>
      <c r="D128" s="2"/>
      <c r="E128" s="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2"/>
      <c r="C129" s="2"/>
      <c r="D129" s="2"/>
      <c r="E129" s="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2"/>
      <c r="C130" s="2"/>
      <c r="D130" s="2"/>
      <c r="E130" s="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2"/>
      <c r="C131" s="2"/>
      <c r="D131" s="2"/>
      <c r="E131" s="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2"/>
      <c r="C132" s="2"/>
      <c r="D132" s="2"/>
      <c r="E132" s="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2"/>
      <c r="C133" s="2"/>
      <c r="D133" s="2"/>
      <c r="E133" s="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2"/>
      <c r="C134" s="2"/>
      <c r="D134" s="2"/>
      <c r="E134" s="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2"/>
      <c r="C135" s="2"/>
      <c r="D135" s="2"/>
      <c r="E135" s="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2"/>
      <c r="C136" s="2"/>
      <c r="D136" s="2"/>
      <c r="E136" s="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2"/>
      <c r="C137" s="2"/>
      <c r="D137" s="2"/>
      <c r="E137" s="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2"/>
      <c r="C138" s="2"/>
      <c r="D138" s="2"/>
      <c r="E138" s="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2"/>
      <c r="C139" s="2"/>
      <c r="D139" s="2"/>
      <c r="E139" s="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2"/>
      <c r="C140" s="2"/>
      <c r="D140" s="2"/>
      <c r="E140" s="2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2"/>
      <c r="C141" s="2"/>
      <c r="D141" s="2"/>
      <c r="E141" s="2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2"/>
      <c r="C142" s="2"/>
      <c r="D142" s="2"/>
      <c r="E142" s="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2"/>
      <c r="C143" s="2"/>
      <c r="D143" s="2"/>
      <c r="E143" s="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2"/>
      <c r="C144" s="2"/>
      <c r="D144" s="2"/>
      <c r="E144" s="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2"/>
      <c r="C145" s="2"/>
      <c r="D145" s="2"/>
      <c r="E145" s="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2"/>
      <c r="C146" s="2"/>
      <c r="D146" s="2"/>
      <c r="E146" s="2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2"/>
      <c r="C147" s="2"/>
      <c r="D147" s="2"/>
      <c r="E147" s="2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2"/>
      <c r="C148" s="2"/>
      <c r="D148" s="2"/>
      <c r="E148" s="2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2"/>
      <c r="C149" s="2"/>
      <c r="D149" s="2"/>
      <c r="E149" s="2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2"/>
      <c r="C150" s="2"/>
      <c r="D150" s="2"/>
      <c r="E150" s="2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2"/>
      <c r="C151" s="2"/>
      <c r="D151" s="2"/>
      <c r="E151" s="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2"/>
      <c r="C152" s="2"/>
      <c r="D152" s="2"/>
      <c r="E152" s="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2"/>
      <c r="C153" s="2"/>
      <c r="D153" s="2"/>
      <c r="E153" s="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2"/>
      <c r="C154" s="2"/>
      <c r="D154" s="2"/>
      <c r="E154" s="2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2"/>
      <c r="C155" s="2"/>
      <c r="D155" s="2"/>
      <c r="E155" s="2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2"/>
      <c r="C156" s="2"/>
      <c r="D156" s="2"/>
      <c r="E156" s="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2"/>
      <c r="C157" s="2"/>
      <c r="D157" s="2"/>
      <c r="E157" s="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2"/>
      <c r="C158" s="2"/>
      <c r="D158" s="2"/>
      <c r="E158" s="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2"/>
      <c r="C159" s="2"/>
      <c r="D159" s="2"/>
      <c r="E159" s="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2"/>
      <c r="C160" s="2"/>
      <c r="D160" s="2"/>
      <c r="E160" s="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2"/>
      <c r="C161" s="2"/>
      <c r="D161" s="2"/>
      <c r="E161" s="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2"/>
      <c r="C162" s="2"/>
      <c r="D162" s="2"/>
      <c r="E162" s="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2"/>
      <c r="C163" s="2"/>
      <c r="D163" s="2"/>
      <c r="E163" s="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2"/>
      <c r="C164" s="2"/>
      <c r="D164" s="2"/>
      <c r="E164" s="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2"/>
      <c r="C165" s="2"/>
      <c r="D165" s="2"/>
      <c r="E165" s="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2"/>
      <c r="C166" s="2"/>
      <c r="D166" s="2"/>
      <c r="E166" s="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2"/>
      <c r="C167" s="2"/>
      <c r="D167" s="2"/>
      <c r="E167" s="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2"/>
      <c r="C168" s="2"/>
      <c r="D168" s="2"/>
      <c r="E168" s="2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2"/>
      <c r="C169" s="2"/>
      <c r="D169" s="2"/>
      <c r="E169" s="2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2"/>
      <c r="C170" s="2"/>
      <c r="D170" s="2"/>
      <c r="E170" s="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2"/>
      <c r="C171" s="2"/>
      <c r="D171" s="2"/>
      <c r="E171" s="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2"/>
      <c r="C172" s="2"/>
      <c r="D172" s="2"/>
      <c r="E172" s="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2"/>
      <c r="C173" s="2"/>
      <c r="D173" s="2"/>
      <c r="E173" s="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2"/>
      <c r="C174" s="2"/>
      <c r="D174" s="2"/>
      <c r="E174" s="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2"/>
      <c r="C175" s="2"/>
      <c r="D175" s="2"/>
      <c r="E175" s="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2"/>
      <c r="C176" s="2"/>
      <c r="D176" s="2"/>
      <c r="E176" s="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2"/>
      <c r="C177" s="2"/>
      <c r="D177" s="2"/>
      <c r="E177" s="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2"/>
      <c r="C178" s="2"/>
      <c r="D178" s="2"/>
      <c r="E178" s="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2"/>
      <c r="C179" s="2"/>
      <c r="D179" s="2"/>
      <c r="E179" s="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2"/>
      <c r="C180" s="2"/>
      <c r="D180" s="2"/>
      <c r="E180" s="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2"/>
      <c r="C181" s="2"/>
      <c r="D181" s="2"/>
      <c r="E181" s="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2"/>
      <c r="C182" s="2"/>
      <c r="D182" s="2"/>
      <c r="E182" s="2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2"/>
      <c r="C183" s="2"/>
      <c r="D183" s="2"/>
      <c r="E183" s="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2"/>
      <c r="C184" s="2"/>
      <c r="D184" s="2"/>
      <c r="E184" s="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2"/>
      <c r="C185" s="2"/>
      <c r="D185" s="2"/>
      <c r="E185" s="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2"/>
      <c r="C186" s="2"/>
      <c r="D186" s="2"/>
      <c r="E186" s="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2"/>
      <c r="C187" s="2"/>
      <c r="D187" s="2"/>
      <c r="E187" s="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2"/>
      <c r="C188" s="2"/>
      <c r="D188" s="2"/>
      <c r="E188" s="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2"/>
      <c r="C189" s="2"/>
      <c r="D189" s="2"/>
      <c r="E189" s="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2"/>
      <c r="C190" s="2"/>
      <c r="D190" s="2"/>
      <c r="E190" s="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2"/>
      <c r="C191" s="2"/>
      <c r="D191" s="2"/>
      <c r="E191" s="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2"/>
      <c r="C192" s="2"/>
      <c r="D192" s="2"/>
      <c r="E192" s="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2"/>
      <c r="C193" s="2"/>
      <c r="D193" s="2"/>
      <c r="E193" s="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2"/>
      <c r="C194" s="2"/>
      <c r="D194" s="2"/>
      <c r="E194" s="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2"/>
      <c r="C195" s="2"/>
      <c r="D195" s="2"/>
      <c r="E195" s="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2"/>
      <c r="C196" s="2"/>
      <c r="D196" s="2"/>
      <c r="E196" s="2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2"/>
      <c r="C197" s="2"/>
      <c r="D197" s="2"/>
      <c r="E197" s="2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2"/>
      <c r="C198" s="2"/>
      <c r="D198" s="2"/>
      <c r="E198" s="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2"/>
      <c r="C199" s="2"/>
      <c r="D199" s="2"/>
      <c r="E199" s="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2"/>
      <c r="C200" s="2"/>
      <c r="D200" s="2"/>
      <c r="E200" s="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2"/>
      <c r="C201" s="2"/>
      <c r="D201" s="2"/>
      <c r="E201" s="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2"/>
      <c r="C202" s="2"/>
      <c r="D202" s="2"/>
      <c r="E202" s="2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2"/>
      <c r="C203" s="2"/>
      <c r="D203" s="2"/>
      <c r="E203" s="2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2"/>
      <c r="C204" s="2"/>
      <c r="D204" s="2"/>
      <c r="E204" s="2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2"/>
      <c r="C205" s="2"/>
      <c r="D205" s="2"/>
      <c r="E205" s="2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2"/>
      <c r="C206" s="2"/>
      <c r="D206" s="2"/>
      <c r="E206" s="2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2"/>
      <c r="C207" s="2"/>
      <c r="D207" s="2"/>
      <c r="E207" s="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2"/>
      <c r="C208" s="2"/>
      <c r="D208" s="2"/>
      <c r="E208" s="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2"/>
      <c r="C209" s="2"/>
      <c r="D209" s="2"/>
      <c r="E209" s="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2"/>
      <c r="C210" s="2"/>
      <c r="D210" s="2"/>
      <c r="E210" s="2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2"/>
      <c r="C211" s="2"/>
      <c r="D211" s="2"/>
      <c r="E211" s="2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2"/>
      <c r="C212" s="2"/>
      <c r="D212" s="2"/>
      <c r="E212" s="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2"/>
      <c r="C213" s="2"/>
      <c r="D213" s="2"/>
      <c r="E213" s="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2"/>
      <c r="C214" s="2"/>
      <c r="D214" s="2"/>
      <c r="E214" s="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2"/>
      <c r="C215" s="2"/>
      <c r="D215" s="2"/>
      <c r="E215" s="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2"/>
      <c r="C216" s="2"/>
      <c r="D216" s="2"/>
      <c r="E216" s="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2"/>
      <c r="C217" s="2"/>
      <c r="D217" s="2"/>
      <c r="E217" s="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2"/>
      <c r="C218" s="2"/>
      <c r="D218" s="2"/>
      <c r="E218" s="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2"/>
      <c r="C219" s="2"/>
      <c r="D219" s="2"/>
      <c r="E219" s="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2"/>
      <c r="C220" s="2"/>
      <c r="D220" s="2"/>
      <c r="E220" s="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2"/>
      <c r="C221" s="2"/>
      <c r="D221" s="2"/>
      <c r="E221" s="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2"/>
      <c r="C222" s="2"/>
      <c r="D222" s="2"/>
      <c r="E222" s="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2"/>
      <c r="C223" s="2"/>
      <c r="D223" s="2"/>
      <c r="E223" s="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2"/>
      <c r="C224" s="2"/>
      <c r="D224" s="2"/>
      <c r="E224" s="2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2"/>
      <c r="C225" s="2"/>
      <c r="D225" s="2"/>
      <c r="E225" s="2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2"/>
      <c r="C226" s="2"/>
      <c r="D226" s="2"/>
      <c r="E226" s="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2"/>
      <c r="C227" s="2"/>
      <c r="D227" s="2"/>
      <c r="E227" s="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2"/>
      <c r="C228" s="2"/>
      <c r="D228" s="2"/>
      <c r="E228" s="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2"/>
      <c r="C229" s="2"/>
      <c r="D229" s="2"/>
      <c r="E229" s="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2"/>
      <c r="C230" s="2"/>
      <c r="D230" s="2"/>
      <c r="E230" s="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2"/>
      <c r="C231" s="2"/>
      <c r="D231" s="2"/>
      <c r="E231" s="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2"/>
      <c r="C232" s="2"/>
      <c r="D232" s="2"/>
      <c r="E232" s="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2"/>
      <c r="C233" s="2"/>
      <c r="D233" s="2"/>
      <c r="E233" s="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2"/>
      <c r="C234" s="2"/>
      <c r="D234" s="2"/>
      <c r="E234" s="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2"/>
      <c r="C235" s="2"/>
      <c r="D235" s="2"/>
      <c r="E235" s="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2"/>
      <c r="C236" s="2"/>
      <c r="D236" s="2"/>
      <c r="E236" s="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2"/>
      <c r="C237" s="2"/>
      <c r="D237" s="2"/>
      <c r="E237" s="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2"/>
      <c r="C238" s="2"/>
      <c r="D238" s="2"/>
      <c r="E238" s="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2"/>
      <c r="C239" s="2"/>
      <c r="D239" s="2"/>
      <c r="E239" s="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2"/>
      <c r="C240" s="2"/>
      <c r="D240" s="2"/>
      <c r="E240" s="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2"/>
      <c r="C241" s="2"/>
      <c r="D241" s="2"/>
      <c r="E241" s="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2"/>
      <c r="C242" s="2"/>
      <c r="D242" s="2"/>
      <c r="E242" s="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2"/>
      <c r="C243" s="2"/>
      <c r="D243" s="2"/>
      <c r="E243" s="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2"/>
      <c r="C244" s="2"/>
      <c r="D244" s="2"/>
      <c r="E244" s="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2"/>
      <c r="C245" s="2"/>
      <c r="D245" s="2"/>
      <c r="E245" s="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2"/>
      <c r="C246" s="2"/>
      <c r="D246" s="2"/>
      <c r="E246" s="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2"/>
      <c r="C247" s="2"/>
      <c r="D247" s="2"/>
      <c r="E247" s="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2"/>
      <c r="C248" s="2"/>
      <c r="D248" s="2"/>
      <c r="E248" s="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2"/>
      <c r="C249" s="2"/>
      <c r="D249" s="2"/>
      <c r="E249" s="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2"/>
      <c r="C250" s="2"/>
      <c r="D250" s="2"/>
      <c r="E250" s="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2"/>
      <c r="C251" s="2"/>
      <c r="D251" s="2"/>
      <c r="E251" s="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2"/>
      <c r="C252" s="2"/>
      <c r="D252" s="2"/>
      <c r="E252" s="2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2"/>
      <c r="C253" s="2"/>
      <c r="D253" s="2"/>
      <c r="E253" s="2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2"/>
      <c r="C254" s="2"/>
      <c r="D254" s="2"/>
      <c r="E254" s="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2"/>
      <c r="C255" s="2"/>
      <c r="D255" s="2"/>
      <c r="E255" s="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2"/>
      <c r="C256" s="2"/>
      <c r="D256" s="2"/>
      <c r="E256" s="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2"/>
      <c r="C257" s="2"/>
      <c r="D257" s="2"/>
      <c r="E257" s="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2"/>
      <c r="C258" s="2"/>
      <c r="D258" s="2"/>
      <c r="E258" s="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2"/>
      <c r="C259" s="2"/>
      <c r="D259" s="2"/>
      <c r="E259" s="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2"/>
      <c r="C260" s="2"/>
      <c r="D260" s="2"/>
      <c r="E260" s="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2"/>
      <c r="C261" s="2"/>
      <c r="D261" s="2"/>
      <c r="E261" s="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2"/>
      <c r="C262" s="2"/>
      <c r="D262" s="2"/>
      <c r="E262" s="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2"/>
      <c r="C263" s="2"/>
      <c r="D263" s="2"/>
      <c r="E263" s="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2"/>
      <c r="C264" s="2"/>
      <c r="D264" s="2"/>
      <c r="E264" s="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2"/>
      <c r="C265" s="2"/>
      <c r="D265" s="2"/>
      <c r="E265" s="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2"/>
      <c r="C266" s="2"/>
      <c r="D266" s="2"/>
      <c r="E266" s="2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2"/>
      <c r="C267" s="2"/>
      <c r="D267" s="2"/>
      <c r="E267" s="2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126</v>
      </c>
      <c r="B2" s="1">
        <v>2990.0</v>
      </c>
      <c r="C2" s="1">
        <v>3550.0</v>
      </c>
      <c r="D2" s="1">
        <v>4130.0</v>
      </c>
      <c r="E2" s="1">
        <v>4190.0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127</v>
      </c>
      <c r="B3" s="1">
        <v>2990.0</v>
      </c>
      <c r="C3" s="1">
        <v>3550.0</v>
      </c>
      <c r="D3" s="1">
        <v>4130.0</v>
      </c>
      <c r="E3" s="1">
        <v>4190.0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128</v>
      </c>
      <c r="B4" s="1">
        <v>2320.0</v>
      </c>
      <c r="C4" s="1">
        <v>2660.0</v>
      </c>
      <c r="D4" s="1">
        <v>3210.0</v>
      </c>
      <c r="E4" s="1">
        <v>3210.0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129</v>
      </c>
      <c r="B5" s="1">
        <v>670.0</v>
      </c>
      <c r="C5" s="1">
        <v>892.0</v>
      </c>
      <c r="D5" s="1">
        <v>919.0</v>
      </c>
      <c r="E5" s="1">
        <v>985.0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130</v>
      </c>
      <c r="B6" s="1">
        <v>325.0</v>
      </c>
      <c r="C6" s="1">
        <v>399.0</v>
      </c>
      <c r="D6" s="1">
        <v>612.0</v>
      </c>
      <c r="E6" s="1">
        <v>502.0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131</v>
      </c>
      <c r="B7" s="1">
        <v>87.0</v>
      </c>
      <c r="C7" s="1">
        <v>107.0</v>
      </c>
      <c r="D7" s="1">
        <v>64.0</v>
      </c>
      <c r="E7" s="1">
        <v>74.0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132</v>
      </c>
      <c r="B8" s="1">
        <v>412.0</v>
      </c>
      <c r="C8" s="1">
        <v>506.0</v>
      </c>
      <c r="D8" s="1">
        <v>676.0</v>
      </c>
      <c r="E8" s="1">
        <v>576.0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133</v>
      </c>
      <c r="B9" s="1">
        <v>258.0</v>
      </c>
      <c r="C9" s="1">
        <v>386.0</v>
      </c>
      <c r="D9" s="1">
        <v>243.0</v>
      </c>
      <c r="E9" s="1">
        <v>409.0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134</v>
      </c>
      <c r="B10" s="1">
        <v>-6.0</v>
      </c>
      <c r="C10" s="1">
        <v>-49.0</v>
      </c>
      <c r="D10" s="1">
        <v>-31.0</v>
      </c>
      <c r="E10" s="1">
        <v>-90.0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135</v>
      </c>
      <c r="B11" s="1">
        <v>-6.0</v>
      </c>
      <c r="C11" s="1">
        <v>-49.0</v>
      </c>
      <c r="D11" s="1">
        <v>-31.0</v>
      </c>
      <c r="E11" s="1">
        <v>-90.0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136</v>
      </c>
      <c r="B12" s="1">
        <v>11.0</v>
      </c>
      <c r="C12" s="1">
        <v>-17.0</v>
      </c>
      <c r="D12" s="1">
        <v>-9.0</v>
      </c>
      <c r="E12" s="1">
        <v>-33.0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137</v>
      </c>
      <c r="B13" s="1">
        <v>3.0</v>
      </c>
      <c r="C13" s="1">
        <v>-16.0</v>
      </c>
      <c r="D13" s="1">
        <v>-9.0</v>
      </c>
      <c r="E13" s="1">
        <v>-19.0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138</v>
      </c>
      <c r="B14" s="1">
        <v>266.0</v>
      </c>
      <c r="C14" s="1">
        <v>304.0</v>
      </c>
      <c r="D14" s="1">
        <v>194.0</v>
      </c>
      <c r="E14" s="1">
        <v>267.0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139</v>
      </c>
      <c r="B15" s="1">
        <v>-25.0</v>
      </c>
      <c r="C15" s="1">
        <v>-7.0</v>
      </c>
      <c r="D15" s="1">
        <v>-37.0</v>
      </c>
      <c r="E15" s="1">
        <v>-9.0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140</v>
      </c>
      <c r="B16" s="1">
        <v>-1.0</v>
      </c>
      <c r="C16" s="1">
        <v>-46.0</v>
      </c>
      <c r="D16" s="1">
        <v>0.0</v>
      </c>
      <c r="E16" s="1">
        <v>0.0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-151.0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142</v>
      </c>
      <c r="B18" s="1">
        <v>240.0</v>
      </c>
      <c r="C18" s="1">
        <v>251.0</v>
      </c>
      <c r="D18" s="1">
        <v>157.0</v>
      </c>
      <c r="E18" s="1">
        <v>107.0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143</v>
      </c>
      <c r="B19" s="1">
        <v>48.0</v>
      </c>
      <c r="C19" s="1">
        <v>64.0</v>
      </c>
      <c r="D19" s="1">
        <v>50.0</v>
      </c>
      <c r="E19" s="1">
        <v>239.0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" t="s">
        <v>144</v>
      </c>
      <c r="B20" s="1">
        <v>192.0</v>
      </c>
      <c r="C20" s="1">
        <v>187.0</v>
      </c>
      <c r="D20" s="1">
        <v>107.0</v>
      </c>
      <c r="E20" s="1">
        <v>-132.0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" t="s">
        <v>145</v>
      </c>
      <c r="B21" s="1">
        <v>192.0</v>
      </c>
      <c r="C21" s="1">
        <v>187.0</v>
      </c>
      <c r="D21" s="1">
        <v>107.0</v>
      </c>
      <c r="E21" s="1">
        <v>-132.0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" t="s">
        <v>102</v>
      </c>
      <c r="B22" s="1">
        <v>-1.0</v>
      </c>
      <c r="C22" s="1">
        <v>-1.0</v>
      </c>
      <c r="D22" s="1">
        <v>1.0</v>
      </c>
      <c r="E22" s="1">
        <v>-2.0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" t="s">
        <v>146</v>
      </c>
      <c r="B23" s="1">
        <v>191.0</v>
      </c>
      <c r="C23" s="1">
        <v>186.0</v>
      </c>
      <c r="D23" s="1">
        <v>108.0</v>
      </c>
      <c r="E23" s="1">
        <v>-134.0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" t="s">
        <v>147</v>
      </c>
      <c r="B24" s="1">
        <v>191.0</v>
      </c>
      <c r="C24" s="1">
        <v>186.0</v>
      </c>
      <c r="D24" s="1">
        <v>108.0</v>
      </c>
      <c r="E24" s="1">
        <v>-134.0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1" t="s">
        <v>148</v>
      </c>
      <c r="B25" s="1">
        <v>191.0</v>
      </c>
      <c r="C25" s="1">
        <v>186.0</v>
      </c>
      <c r="D25" s="1">
        <v>108.0</v>
      </c>
      <c r="E25" s="1">
        <v>-134.0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" t="s">
        <v>149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" t="s">
        <v>150</v>
      </c>
      <c r="B27" s="1">
        <v>0.0</v>
      </c>
      <c r="C27" s="1">
        <v>0.0</v>
      </c>
      <c r="D27" s="1">
        <v>0.0</v>
      </c>
      <c r="E27" s="1" t="s">
        <v>151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1" t="s">
        <v>152</v>
      </c>
      <c r="B28" s="1">
        <v>0.0</v>
      </c>
      <c r="C28" s="1">
        <v>0.0</v>
      </c>
      <c r="D28" s="1">
        <v>0.0</v>
      </c>
      <c r="E28" s="1" t="s">
        <v>151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1" t="s">
        <v>153</v>
      </c>
      <c r="B29" s="1">
        <v>0.0</v>
      </c>
      <c r="C29" s="1">
        <v>0.0</v>
      </c>
      <c r="D29" s="1">
        <v>0.0</v>
      </c>
      <c r="E29" s="1">
        <v>70.0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1" t="s">
        <v>154</v>
      </c>
      <c r="B30" s="1">
        <v>0.0</v>
      </c>
      <c r="C30" s="1">
        <v>0.0</v>
      </c>
      <c r="D30" s="1">
        <v>0.0</v>
      </c>
      <c r="E30" s="1" t="s">
        <v>151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1" t="s">
        <v>155</v>
      </c>
      <c r="B31" s="1">
        <v>0.0</v>
      </c>
      <c r="C31" s="1">
        <v>0.0</v>
      </c>
      <c r="D31" s="1">
        <v>0.0</v>
      </c>
      <c r="E31" s="1" t="s">
        <v>151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1" t="s">
        <v>156</v>
      </c>
      <c r="B32" s="1">
        <v>0.0</v>
      </c>
      <c r="C32" s="1">
        <v>0.0</v>
      </c>
      <c r="D32" s="1">
        <v>0.0</v>
      </c>
      <c r="E32" s="1">
        <v>70.0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1" t="s">
        <v>157</v>
      </c>
      <c r="B33" s="1">
        <v>0.0</v>
      </c>
      <c r="C33" s="1">
        <v>0.0</v>
      </c>
      <c r="D33" s="1">
        <v>0.0</v>
      </c>
      <c r="E33" s="1" t="s">
        <v>158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1" t="s">
        <v>159</v>
      </c>
      <c r="B34" s="1">
        <v>0.0</v>
      </c>
      <c r="C34" s="1">
        <v>0.0</v>
      </c>
      <c r="D34" s="1">
        <v>0.0</v>
      </c>
      <c r="E34" s="1" t="s">
        <v>158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1" t="s">
        <v>52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1" t="s">
        <v>160</v>
      </c>
      <c r="B36" s="1">
        <v>291.0</v>
      </c>
      <c r="C36" s="1">
        <v>545.0</v>
      </c>
      <c r="D36" s="1">
        <v>502.0</v>
      </c>
      <c r="E36" s="1">
        <v>663.0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1" t="s">
        <v>161</v>
      </c>
      <c r="B37" s="1">
        <v>277.0</v>
      </c>
      <c r="C37" s="1">
        <v>473.0</v>
      </c>
      <c r="D37" s="1">
        <v>375.0</v>
      </c>
      <c r="E37" s="1">
        <v>537.0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1" t="s">
        <v>162</v>
      </c>
      <c r="B38" s="1">
        <v>258.0</v>
      </c>
      <c r="C38" s="1">
        <v>386.0</v>
      </c>
      <c r="D38" s="1">
        <v>243.0</v>
      </c>
      <c r="E38" s="1">
        <v>409.0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1" t="s">
        <v>163</v>
      </c>
      <c r="B39" s="1">
        <v>314.0</v>
      </c>
      <c r="C39" s="1">
        <v>572.0</v>
      </c>
      <c r="D39" s="1">
        <v>533.0</v>
      </c>
      <c r="E39" s="1">
        <v>705.0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1" t="s">
        <v>164</v>
      </c>
      <c r="B40" s="1">
        <v>2990.0</v>
      </c>
      <c r="C40" s="1">
        <v>3550.0</v>
      </c>
      <c r="D40" s="1">
        <v>4130.0</v>
      </c>
      <c r="E40" s="1">
        <v>4190.0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1" t="s">
        <v>165</v>
      </c>
      <c r="B41" s="1">
        <v>20.0</v>
      </c>
      <c r="C41" s="1" t="s">
        <v>166</v>
      </c>
      <c r="D41" s="1" t="s">
        <v>167</v>
      </c>
      <c r="E41" s="1" t="s">
        <v>168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1" t="s">
        <v>169</v>
      </c>
      <c r="B42" s="1">
        <v>17.0</v>
      </c>
      <c r="C42" s="1">
        <v>7.0</v>
      </c>
      <c r="D42" s="1">
        <v>10.0</v>
      </c>
      <c r="E42" s="1">
        <v>96.0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1" t="s">
        <v>170</v>
      </c>
      <c r="B43" s="1">
        <v>42.0</v>
      </c>
      <c r="C43" s="1">
        <v>38.0</v>
      </c>
      <c r="D43" s="1">
        <v>68.0</v>
      </c>
      <c r="E43" s="1">
        <v>69.0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1" t="s">
        <v>171</v>
      </c>
      <c r="B44" s="1">
        <v>59.0</v>
      </c>
      <c r="C44" s="1">
        <v>45.0</v>
      </c>
      <c r="D44" s="1">
        <v>78.0</v>
      </c>
      <c r="E44" s="1">
        <v>165.0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1" t="s">
        <v>172</v>
      </c>
      <c r="B45" s="1">
        <v>-15.0</v>
      </c>
      <c r="C45" s="1">
        <v>8.0</v>
      </c>
      <c r="D45" s="1">
        <v>-12.0</v>
      </c>
      <c r="E45" s="1">
        <v>-134.0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1" t="s">
        <v>173</v>
      </c>
      <c r="B46" s="1">
        <v>4.0</v>
      </c>
      <c r="C46" s="1">
        <v>11.0</v>
      </c>
      <c r="D46" s="1">
        <v>-16.0</v>
      </c>
      <c r="E46" s="1">
        <v>208.0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1" t="s">
        <v>174</v>
      </c>
      <c r="B47" s="1">
        <v>-11.0</v>
      </c>
      <c r="C47" s="1">
        <v>19.0</v>
      </c>
      <c r="D47" s="1">
        <v>-28.0</v>
      </c>
      <c r="E47" s="1">
        <v>74.0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1" t="s">
        <v>175</v>
      </c>
      <c r="B48" s="1">
        <v>165.0</v>
      </c>
      <c r="C48" s="1">
        <v>189.0</v>
      </c>
      <c r="D48" s="1">
        <v>122.0</v>
      </c>
      <c r="E48" s="1">
        <v>165.0</v>
      </c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1" t="s">
        <v>176</v>
      </c>
      <c r="B49" s="1">
        <v>-17.0</v>
      </c>
      <c r="C49" s="1">
        <v>-85.0</v>
      </c>
      <c r="D49" s="1">
        <v>62.0</v>
      </c>
      <c r="E49" s="1">
        <v>24.0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1" t="s">
        <v>177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1" t="s">
        <v>178</v>
      </c>
      <c r="B51" s="1">
        <v>87.0</v>
      </c>
      <c r="C51" s="1">
        <v>107.0</v>
      </c>
      <c r="D51" s="1">
        <v>64.0</v>
      </c>
      <c r="E51" s="1">
        <v>77.0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1" t="s">
        <v>179</v>
      </c>
      <c r="B52" s="1">
        <v>23.0</v>
      </c>
      <c r="C52" s="1">
        <v>27.0</v>
      </c>
      <c r="D52" s="1">
        <v>31.0</v>
      </c>
      <c r="E52" s="1">
        <v>42.0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1" t="s">
        <v>180</v>
      </c>
      <c r="B53" s="1">
        <v>0.0</v>
      </c>
      <c r="C53" s="1">
        <v>0.0</v>
      </c>
      <c r="D53" s="1">
        <v>6.0</v>
      </c>
      <c r="E53" s="1">
        <v>14.0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1" t="s">
        <v>181</v>
      </c>
      <c r="B54" s="1">
        <v>0.0</v>
      </c>
      <c r="C54" s="1">
        <v>0.0</v>
      </c>
      <c r="D54" s="1">
        <v>24.0</v>
      </c>
      <c r="E54" s="1">
        <v>27.0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1" t="s">
        <v>182</v>
      </c>
      <c r="B55" s="1">
        <v>0.0</v>
      </c>
      <c r="C55" s="1">
        <v>0.0</v>
      </c>
      <c r="D55" s="1">
        <v>0.0</v>
      </c>
      <c r="E55" s="1">
        <v>20.0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1" t="s">
        <v>183</v>
      </c>
      <c r="B56" s="1">
        <v>0.0</v>
      </c>
      <c r="C56" s="1">
        <v>0.0</v>
      </c>
      <c r="D56" s="1">
        <v>0.0</v>
      </c>
      <c r="E56" s="1">
        <v>5.0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1" t="s">
        <v>184</v>
      </c>
      <c r="B57" s="1">
        <v>0.0</v>
      </c>
      <c r="C57" s="1">
        <v>0.0</v>
      </c>
      <c r="D57" s="1">
        <v>0.0</v>
      </c>
      <c r="E57" s="1">
        <v>43.0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1" t="s">
        <v>185</v>
      </c>
      <c r="B58" s="1">
        <v>48.0</v>
      </c>
      <c r="C58" s="1">
        <v>82.0</v>
      </c>
      <c r="D58" s="1">
        <v>66.0</v>
      </c>
      <c r="E58" s="1">
        <v>0.0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1" t="s">
        <v>186</v>
      </c>
      <c r="B59" s="1">
        <v>48.0</v>
      </c>
      <c r="C59" s="1">
        <v>82.0</v>
      </c>
      <c r="D59" s="1">
        <v>66.0</v>
      </c>
      <c r="E59" s="1">
        <v>68.0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187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188</v>
      </c>
      <c r="B3" s="1">
        <v>0.0</v>
      </c>
      <c r="C3" s="1">
        <v>0.0</v>
      </c>
      <c r="D3" s="1" t="s">
        <v>189</v>
      </c>
      <c r="E3" s="1" t="s">
        <v>190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191</v>
      </c>
      <c r="B4" s="1">
        <v>0.0</v>
      </c>
      <c r="C4" s="1">
        <v>0.0</v>
      </c>
      <c r="D4" s="1" t="s">
        <v>192</v>
      </c>
      <c r="E4" s="1" t="s">
        <v>193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194</v>
      </c>
      <c r="B5" s="1">
        <v>0.0</v>
      </c>
      <c r="C5" s="1">
        <v>0.0</v>
      </c>
      <c r="D5" s="1" t="s">
        <v>195</v>
      </c>
      <c r="E5" s="1" t="s">
        <v>196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197</v>
      </c>
      <c r="B6" s="1">
        <v>0.0</v>
      </c>
      <c r="C6" s="1">
        <v>0.0</v>
      </c>
      <c r="D6" s="1" t="s">
        <v>198</v>
      </c>
      <c r="E6" s="1" t="s">
        <v>199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200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1" t="s">
        <v>205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206</v>
      </c>
      <c r="B9" s="1" t="s">
        <v>207</v>
      </c>
      <c r="C9" s="1" t="s">
        <v>208</v>
      </c>
      <c r="D9" s="1" t="s">
        <v>209</v>
      </c>
      <c r="E9" s="1" t="s">
        <v>210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211</v>
      </c>
      <c r="B10" s="1" t="s">
        <v>212</v>
      </c>
      <c r="C10" s="1" t="s">
        <v>213</v>
      </c>
      <c r="D10" s="1" t="s">
        <v>214</v>
      </c>
      <c r="E10" s="1" t="s">
        <v>215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216</v>
      </c>
      <c r="B11" s="1" t="s">
        <v>217</v>
      </c>
      <c r="C11" s="1" t="s">
        <v>218</v>
      </c>
      <c r="D11" s="1" t="s">
        <v>219</v>
      </c>
      <c r="E11" s="1" t="s">
        <v>220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221</v>
      </c>
      <c r="B12" s="1" t="s">
        <v>222</v>
      </c>
      <c r="C12" s="1" t="s">
        <v>223</v>
      </c>
      <c r="D12" s="1" t="s">
        <v>224</v>
      </c>
      <c r="E12" s="1" t="s">
        <v>225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226</v>
      </c>
      <c r="B13" s="1" t="s">
        <v>227</v>
      </c>
      <c r="C13" s="1" t="s">
        <v>228</v>
      </c>
      <c r="D13" s="1" t="s">
        <v>229</v>
      </c>
      <c r="E13" s="1" t="s">
        <v>230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231</v>
      </c>
      <c r="B14" s="1" t="s">
        <v>232</v>
      </c>
      <c r="C14" s="1" t="s">
        <v>233</v>
      </c>
      <c r="D14" s="1" t="s">
        <v>234</v>
      </c>
      <c r="E14" s="1" t="s">
        <v>235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236</v>
      </c>
      <c r="B15" s="1" t="s">
        <v>232</v>
      </c>
      <c r="C15" s="1" t="s">
        <v>233</v>
      </c>
      <c r="D15" s="1" t="s">
        <v>234</v>
      </c>
      <c r="E15" s="1" t="s">
        <v>235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237</v>
      </c>
      <c r="B16" s="1" t="s">
        <v>238</v>
      </c>
      <c r="C16" s="1" t="s">
        <v>239</v>
      </c>
      <c r="D16" s="1" t="s">
        <v>240</v>
      </c>
      <c r="E16" s="1" t="s">
        <v>241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242</v>
      </c>
      <c r="B17" s="1">
        <v>0.0</v>
      </c>
      <c r="C17" s="1">
        <v>0.0</v>
      </c>
      <c r="D17" s="1" t="s">
        <v>243</v>
      </c>
      <c r="E17" s="1" t="s">
        <v>244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245</v>
      </c>
      <c r="B18" s="1">
        <v>0.0</v>
      </c>
      <c r="C18" s="1">
        <v>0.0</v>
      </c>
      <c r="D18" s="1" t="s">
        <v>246</v>
      </c>
      <c r="E18" s="1" t="s">
        <v>247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248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" t="s">
        <v>248</v>
      </c>
      <c r="B20" s="1">
        <v>0.0</v>
      </c>
      <c r="C20" s="1">
        <v>0.0</v>
      </c>
      <c r="D20" s="1" t="s">
        <v>249</v>
      </c>
      <c r="E20" s="1" t="s">
        <v>249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" t="s">
        <v>250</v>
      </c>
      <c r="B21" s="1">
        <v>0.0</v>
      </c>
      <c r="C21" s="1">
        <v>0.0</v>
      </c>
      <c r="D21" s="1" t="s">
        <v>251</v>
      </c>
      <c r="E21" s="1" t="s">
        <v>252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" t="s">
        <v>253</v>
      </c>
      <c r="B22" s="1">
        <v>0.0</v>
      </c>
      <c r="C22" s="1">
        <v>0.0</v>
      </c>
      <c r="D22" s="1" t="s">
        <v>254</v>
      </c>
      <c r="E22" s="1" t="s">
        <v>255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" t="s">
        <v>256</v>
      </c>
      <c r="B23" s="1">
        <v>0.0</v>
      </c>
      <c r="C23" s="1">
        <v>0.0</v>
      </c>
      <c r="D23" s="1" t="s">
        <v>257</v>
      </c>
      <c r="E23" s="1" t="s">
        <v>258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" t="s">
        <v>259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1" t="s">
        <v>260</v>
      </c>
      <c r="B25" s="1">
        <v>0.0</v>
      </c>
      <c r="C25" s="1" t="s">
        <v>261</v>
      </c>
      <c r="D25" s="1" t="s">
        <v>262</v>
      </c>
      <c r="E25" s="1" t="s">
        <v>263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" t="s">
        <v>264</v>
      </c>
      <c r="B26" s="1">
        <v>0.0</v>
      </c>
      <c r="C26" s="1" t="s">
        <v>265</v>
      </c>
      <c r="D26" s="1" t="s">
        <v>266</v>
      </c>
      <c r="E26" s="1" t="s">
        <v>267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" t="s">
        <v>268</v>
      </c>
      <c r="B27" s="1">
        <v>0.0</v>
      </c>
      <c r="C27" s="1" t="s">
        <v>269</v>
      </c>
      <c r="D27" s="1" t="s">
        <v>270</v>
      </c>
      <c r="E27" s="1" t="s">
        <v>270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1" t="s">
        <v>271</v>
      </c>
      <c r="B28" s="1">
        <v>0.0</v>
      </c>
      <c r="C28" s="1">
        <v>0.0</v>
      </c>
      <c r="D28" s="1" t="s">
        <v>272</v>
      </c>
      <c r="E28" s="1" t="s">
        <v>273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1" t="s">
        <v>274</v>
      </c>
      <c r="B29" s="1">
        <v>0.0</v>
      </c>
      <c r="C29" s="1">
        <v>0.0</v>
      </c>
      <c r="D29" s="1" t="s">
        <v>275</v>
      </c>
      <c r="E29" s="1" t="s">
        <v>276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1" t="s">
        <v>277</v>
      </c>
      <c r="B30" s="1">
        <v>0.0</v>
      </c>
      <c r="C30" s="1">
        <v>0.0</v>
      </c>
      <c r="D30" s="1" t="s">
        <v>278</v>
      </c>
      <c r="E30" s="1" t="s">
        <v>279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1" t="s">
        <v>280</v>
      </c>
      <c r="B31" s="1">
        <v>0.0</v>
      </c>
      <c r="C31" s="1">
        <v>0.0</v>
      </c>
      <c r="D31" s="1" t="s">
        <v>281</v>
      </c>
      <c r="E31" s="1" t="s">
        <v>282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1" t="s">
        <v>283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1" t="s">
        <v>284</v>
      </c>
      <c r="B33" s="1">
        <v>0.0</v>
      </c>
      <c r="C33" s="1" t="s">
        <v>285</v>
      </c>
      <c r="D33" s="1" t="s">
        <v>286</v>
      </c>
      <c r="E33" s="1">
        <v>0.0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1" t="s">
        <v>287</v>
      </c>
      <c r="B34" s="1">
        <v>0.0</v>
      </c>
      <c r="C34" s="1" t="s">
        <v>288</v>
      </c>
      <c r="D34" s="1" t="s">
        <v>289</v>
      </c>
      <c r="E34" s="1" t="s">
        <v>290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1" t="s">
        <v>291</v>
      </c>
      <c r="B35" s="1">
        <v>0.0</v>
      </c>
      <c r="C35" s="1" t="s">
        <v>292</v>
      </c>
      <c r="D35" s="1" t="s">
        <v>293</v>
      </c>
      <c r="E35" s="1">
        <v>0.0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1" t="s">
        <v>294</v>
      </c>
      <c r="B36" s="1">
        <v>0.0</v>
      </c>
      <c r="C36" s="1" t="s">
        <v>295</v>
      </c>
      <c r="D36" s="1" t="s">
        <v>296</v>
      </c>
      <c r="E36" s="1" t="s">
        <v>297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1" t="s">
        <v>298</v>
      </c>
      <c r="B37" s="1">
        <v>0.0</v>
      </c>
      <c r="C37" s="1" t="s">
        <v>299</v>
      </c>
      <c r="D37" s="1" t="s">
        <v>300</v>
      </c>
      <c r="E37" s="1">
        <v>95.0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1" t="s">
        <v>301</v>
      </c>
      <c r="B38" s="1">
        <v>43.0</v>
      </c>
      <c r="C38" s="1" t="s">
        <v>302</v>
      </c>
      <c r="D38" s="1" t="s">
        <v>303</v>
      </c>
      <c r="E38" s="1" t="s">
        <v>304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1" t="s">
        <v>305</v>
      </c>
      <c r="B39" s="1" t="s">
        <v>306</v>
      </c>
      <c r="C39" s="1" t="s">
        <v>307</v>
      </c>
      <c r="D39" s="1" t="s">
        <v>308</v>
      </c>
      <c r="E39" s="1" t="s">
        <v>309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1" t="s">
        <v>310</v>
      </c>
      <c r="B40" s="1" t="s">
        <v>311</v>
      </c>
      <c r="C40" s="1" t="s">
        <v>312</v>
      </c>
      <c r="D40" s="1" t="s">
        <v>313</v>
      </c>
      <c r="E40" s="1" t="s">
        <v>314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1" t="s">
        <v>315</v>
      </c>
      <c r="B41" s="1">
        <v>0.0</v>
      </c>
      <c r="C41" s="1" t="s">
        <v>316</v>
      </c>
      <c r="D41" s="1" t="s">
        <v>317</v>
      </c>
      <c r="E41" s="1" t="s">
        <v>318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1" t="s">
        <v>319</v>
      </c>
      <c r="B42" s="1">
        <v>0.0</v>
      </c>
      <c r="C42" s="1" t="s">
        <v>320</v>
      </c>
      <c r="D42" s="1" t="s">
        <v>263</v>
      </c>
      <c r="E42" s="1" t="s">
        <v>321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1" t="s">
        <v>322</v>
      </c>
      <c r="B43" s="1">
        <v>0.0</v>
      </c>
      <c r="C43" s="1" t="s">
        <v>323</v>
      </c>
      <c r="D43" s="1" t="s">
        <v>324</v>
      </c>
      <c r="E43" s="1" t="s">
        <v>239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1" t="s">
        <v>325</v>
      </c>
      <c r="B44" s="1">
        <v>0.0</v>
      </c>
      <c r="C44" s="1" t="s">
        <v>326</v>
      </c>
      <c r="D44" s="1" t="s">
        <v>327</v>
      </c>
      <c r="E44" s="1" t="s">
        <v>328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1" t="s">
        <v>329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1" t="s">
        <v>330</v>
      </c>
      <c r="B46" s="1">
        <v>0.0</v>
      </c>
      <c r="C46" s="1" t="s">
        <v>331</v>
      </c>
      <c r="D46" s="1" t="s">
        <v>332</v>
      </c>
      <c r="E46" s="1" t="s">
        <v>333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1" t="s">
        <v>334</v>
      </c>
      <c r="B47" s="1">
        <v>0.0</v>
      </c>
      <c r="C47" s="1" t="s">
        <v>335</v>
      </c>
      <c r="D47" s="1" t="s">
        <v>336</v>
      </c>
      <c r="E47" s="1" t="s">
        <v>337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1" t="s">
        <v>338</v>
      </c>
      <c r="B48" s="1">
        <v>0.0</v>
      </c>
      <c r="C48" s="1" t="s">
        <v>339</v>
      </c>
      <c r="D48" s="1" t="s">
        <v>340</v>
      </c>
      <c r="E48" s="1" t="s">
        <v>341</v>
      </c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1" t="s">
        <v>342</v>
      </c>
      <c r="B49" s="1">
        <v>0.0</v>
      </c>
      <c r="C49" s="1" t="s">
        <v>343</v>
      </c>
      <c r="D49" s="1" t="s">
        <v>344</v>
      </c>
      <c r="E49" s="1" t="s">
        <v>345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1" t="s">
        <v>346</v>
      </c>
      <c r="B50" s="1">
        <v>0.0</v>
      </c>
      <c r="C50" s="1" t="s">
        <v>347</v>
      </c>
      <c r="D50" s="1" t="s">
        <v>348</v>
      </c>
      <c r="E50" s="1" t="s">
        <v>349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1" t="s">
        <v>350</v>
      </c>
      <c r="B51" s="1">
        <v>0.0</v>
      </c>
      <c r="C51" s="1" t="s">
        <v>351</v>
      </c>
      <c r="D51" s="1" t="s">
        <v>352</v>
      </c>
      <c r="E51" s="1" t="s">
        <v>353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1" t="s">
        <v>354</v>
      </c>
      <c r="B52" s="1">
        <v>0.0</v>
      </c>
      <c r="C52" s="1" t="s">
        <v>355</v>
      </c>
      <c r="D52" s="1" t="s">
        <v>356</v>
      </c>
      <c r="E52" s="1" t="s">
        <v>357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1" t="s">
        <v>358</v>
      </c>
      <c r="B53" s="1">
        <v>0.0</v>
      </c>
      <c r="C53" s="1" t="s">
        <v>359</v>
      </c>
      <c r="D53" s="1" t="s">
        <v>360</v>
      </c>
      <c r="E53" s="1" t="s">
        <v>361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1" t="s">
        <v>362</v>
      </c>
      <c r="B54" s="1">
        <v>0.0</v>
      </c>
      <c r="C54" s="1">
        <v>0.0</v>
      </c>
      <c r="D54" s="1">
        <v>0.0</v>
      </c>
      <c r="E54" s="1" t="s">
        <v>357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1" t="s">
        <v>363</v>
      </c>
      <c r="B55" s="1">
        <v>0.0</v>
      </c>
      <c r="C55" s="1">
        <v>0.0</v>
      </c>
      <c r="D55" s="1" t="s">
        <v>364</v>
      </c>
      <c r="E55" s="1" t="s">
        <v>365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1" t="s">
        <v>366</v>
      </c>
      <c r="B56" s="1">
        <v>0.0</v>
      </c>
      <c r="C56" s="1">
        <v>0.0</v>
      </c>
      <c r="D56" s="1" t="s">
        <v>367</v>
      </c>
      <c r="E56" s="1" t="s">
        <v>368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1" t="s">
        <v>369</v>
      </c>
      <c r="B57" s="1">
        <v>0.0</v>
      </c>
      <c r="C57" s="1">
        <v>0.0</v>
      </c>
      <c r="D57" s="1" t="s">
        <v>370</v>
      </c>
      <c r="E57" s="1" t="s">
        <v>371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1" t="s">
        <v>372</v>
      </c>
      <c r="B58" s="1">
        <v>0.0</v>
      </c>
      <c r="C58" s="1">
        <v>0.0</v>
      </c>
      <c r="D58" s="1" t="s">
        <v>373</v>
      </c>
      <c r="E58" s="1" t="s">
        <v>374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1" t="s">
        <v>375</v>
      </c>
      <c r="B59" s="1">
        <v>0.0</v>
      </c>
      <c r="C59" s="1">
        <v>0.0</v>
      </c>
      <c r="D59" s="1" t="s">
        <v>376</v>
      </c>
      <c r="E59" s="1" t="s">
        <v>377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1" t="s">
        <v>378</v>
      </c>
      <c r="B60" s="1">
        <v>0.0</v>
      </c>
      <c r="C60" s="1">
        <v>0.0</v>
      </c>
      <c r="D60" s="1" t="s">
        <v>379</v>
      </c>
      <c r="E60" s="1" t="s">
        <v>380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1" t="s">
        <v>381</v>
      </c>
      <c r="B61" s="1">
        <v>0.0</v>
      </c>
      <c r="C61" s="1" t="s">
        <v>382</v>
      </c>
      <c r="D61" s="1" t="s">
        <v>383</v>
      </c>
      <c r="E61" s="1" t="s">
        <v>384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1" t="s">
        <v>385</v>
      </c>
      <c r="B62" s="1">
        <v>0.0</v>
      </c>
      <c r="C62" s="1">
        <v>900.0</v>
      </c>
      <c r="D62" s="1" t="s">
        <v>386</v>
      </c>
      <c r="E62" s="1" t="s">
        <v>387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1" t="s">
        <v>388</v>
      </c>
      <c r="B63" s="1">
        <v>0.0</v>
      </c>
      <c r="C63" s="1">
        <v>0.0</v>
      </c>
      <c r="D63" s="1">
        <v>0.0</v>
      </c>
      <c r="E63" s="1" t="s">
        <v>389</v>
      </c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1" t="s">
        <v>390</v>
      </c>
      <c r="B64" s="1">
        <v>0.0</v>
      </c>
      <c r="C64" s="1">
        <v>0.0</v>
      </c>
      <c r="D64" s="1">
        <v>0.0</v>
      </c>
      <c r="E64" s="1" t="s">
        <v>391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1" t="s">
        <v>392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1" t="s">
        <v>393</v>
      </c>
      <c r="B66" s="1">
        <v>0.0</v>
      </c>
      <c r="C66" s="1">
        <v>0.0</v>
      </c>
      <c r="D66" s="1" t="s">
        <v>394</v>
      </c>
      <c r="E66" s="1" t="s">
        <v>395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1" t="s">
        <v>396</v>
      </c>
      <c r="B67" s="1">
        <v>0.0</v>
      </c>
      <c r="C67" s="1">
        <v>0.0</v>
      </c>
      <c r="D67" s="1" t="s">
        <v>397</v>
      </c>
      <c r="E67" s="1" t="s">
        <v>398</v>
      </c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1" t="s">
        <v>399</v>
      </c>
      <c r="B68" s="1">
        <v>0.0</v>
      </c>
      <c r="C68" s="1">
        <v>0.0</v>
      </c>
      <c r="D68" s="1" t="s">
        <v>400</v>
      </c>
      <c r="E68" s="1" t="s">
        <v>401</v>
      </c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1" t="s">
        <v>402</v>
      </c>
      <c r="B69" s="1">
        <v>0.0</v>
      </c>
      <c r="C69" s="1">
        <v>0.0</v>
      </c>
      <c r="D69" s="1" t="s">
        <v>403</v>
      </c>
      <c r="E69" s="1" t="s">
        <v>404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1" t="s">
        <v>405</v>
      </c>
      <c r="B70" s="1">
        <v>0.0</v>
      </c>
      <c r="C70" s="1">
        <v>0.0</v>
      </c>
      <c r="D70" s="1" t="s">
        <v>406</v>
      </c>
      <c r="E70" s="1" t="s">
        <v>407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1" t="s">
        <v>408</v>
      </c>
      <c r="B71" s="1">
        <v>0.0</v>
      </c>
      <c r="C71" s="1">
        <v>0.0</v>
      </c>
      <c r="D71" s="1" t="s">
        <v>409</v>
      </c>
      <c r="E71" s="1" t="s">
        <v>410</v>
      </c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1" t="s">
        <v>411</v>
      </c>
      <c r="B72" s="1">
        <v>0.0</v>
      </c>
      <c r="C72" s="1">
        <v>0.0</v>
      </c>
      <c r="D72" s="1" t="s">
        <v>412</v>
      </c>
      <c r="E72" s="1" t="s">
        <v>413</v>
      </c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1" t="s">
        <v>414</v>
      </c>
      <c r="B73" s="1">
        <v>0.0</v>
      </c>
      <c r="C73" s="1">
        <v>0.0</v>
      </c>
      <c r="D73" s="1" t="s">
        <v>415</v>
      </c>
      <c r="E73" s="1" t="s">
        <v>416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1" t="s">
        <v>417</v>
      </c>
      <c r="B74" s="1">
        <v>0.0</v>
      </c>
      <c r="C74" s="1">
        <v>0.0</v>
      </c>
      <c r="D74" s="1">
        <v>0.0</v>
      </c>
      <c r="E74" s="1" t="s">
        <v>413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1" t="s">
        <v>418</v>
      </c>
      <c r="B75" s="1">
        <v>0.0</v>
      </c>
      <c r="C75" s="1">
        <v>0.0</v>
      </c>
      <c r="D75" s="1">
        <v>0.0</v>
      </c>
      <c r="E75" s="1" t="s">
        <v>419</v>
      </c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1" t="s">
        <v>420</v>
      </c>
      <c r="B76" s="1">
        <v>0.0</v>
      </c>
      <c r="C76" s="1">
        <v>0.0</v>
      </c>
      <c r="D76" s="1">
        <v>0.0</v>
      </c>
      <c r="E76" s="1" t="s">
        <v>421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1" t="s">
        <v>422</v>
      </c>
      <c r="B77" s="1">
        <v>0.0</v>
      </c>
      <c r="C77" s="1">
        <v>0.0</v>
      </c>
      <c r="D77" s="1">
        <v>0.0</v>
      </c>
      <c r="E77" s="1" t="s">
        <v>303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1" t="s">
        <v>423</v>
      </c>
      <c r="B78" s="1">
        <v>0.0</v>
      </c>
      <c r="C78" s="1">
        <v>0.0</v>
      </c>
      <c r="D78" s="1">
        <v>0.0</v>
      </c>
      <c r="E78" s="1" t="s">
        <v>424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1" t="s">
        <v>425</v>
      </c>
      <c r="B79" s="1">
        <v>0.0</v>
      </c>
      <c r="C79" s="1">
        <v>0.0</v>
      </c>
      <c r="D79" s="1">
        <v>0.0</v>
      </c>
      <c r="E79" s="1" t="s">
        <v>426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1" t="s">
        <v>427</v>
      </c>
      <c r="B80" s="1">
        <v>0.0</v>
      </c>
      <c r="C80" s="1">
        <v>0.0</v>
      </c>
      <c r="D80" s="1">
        <v>0.0</v>
      </c>
      <c r="E80" s="1" t="s">
        <v>428</v>
      </c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1" t="s">
        <v>429</v>
      </c>
      <c r="B81" s="1">
        <v>0.0</v>
      </c>
      <c r="C81" s="1">
        <v>0.0</v>
      </c>
      <c r="D81" s="1" t="s">
        <v>430</v>
      </c>
      <c r="E81" s="1" t="s">
        <v>431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1" t="s">
        <v>432</v>
      </c>
      <c r="B82" s="1">
        <v>0.0</v>
      </c>
      <c r="C82" s="1">
        <v>0.0</v>
      </c>
      <c r="D82" s="1" t="s">
        <v>433</v>
      </c>
      <c r="E82" s="1" t="s">
        <v>434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1" t="s">
        <v>435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1" t="s">
        <v>436</v>
      </c>
      <c r="B84" s="1">
        <v>0.0</v>
      </c>
      <c r="C84" s="1">
        <v>0.0</v>
      </c>
      <c r="D84" s="1">
        <v>0.0</v>
      </c>
      <c r="E84" s="1" t="s">
        <v>437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1" t="s">
        <v>438</v>
      </c>
      <c r="B85" s="1">
        <v>0.0</v>
      </c>
      <c r="C85" s="1">
        <v>0.0</v>
      </c>
      <c r="D85" s="1">
        <v>0.0</v>
      </c>
      <c r="E85" s="1" t="s">
        <v>439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1" t="s">
        <v>440</v>
      </c>
      <c r="B86" s="1">
        <v>0.0</v>
      </c>
      <c r="C86" s="1">
        <v>0.0</v>
      </c>
      <c r="D86" s="1">
        <v>0.0</v>
      </c>
      <c r="E86" s="1" t="s">
        <v>441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1" t="s">
        <v>442</v>
      </c>
      <c r="B87" s="1">
        <v>0.0</v>
      </c>
      <c r="C87" s="1">
        <v>0.0</v>
      </c>
      <c r="D87" s="1">
        <v>0.0</v>
      </c>
      <c r="E87" s="1" t="s">
        <v>443</v>
      </c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1" t="s">
        <v>444</v>
      </c>
      <c r="B88" s="1">
        <v>0.0</v>
      </c>
      <c r="C88" s="1">
        <v>0.0</v>
      </c>
      <c r="D88" s="1">
        <v>0.0</v>
      </c>
      <c r="E88" s="1" t="s">
        <v>445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1" t="s">
        <v>446</v>
      </c>
      <c r="B89" s="1">
        <v>0.0</v>
      </c>
      <c r="C89" s="1">
        <v>0.0</v>
      </c>
      <c r="D89" s="1">
        <v>0.0</v>
      </c>
      <c r="E89" s="1" t="s">
        <v>447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1" t="s">
        <v>448</v>
      </c>
      <c r="B90" s="1">
        <v>0.0</v>
      </c>
      <c r="C90" s="1">
        <v>0.0</v>
      </c>
      <c r="D90" s="1">
        <v>0.0</v>
      </c>
      <c r="E90" s="1" t="s">
        <v>449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1" t="s">
        <v>450</v>
      </c>
      <c r="B91" s="1">
        <v>0.0</v>
      </c>
      <c r="C91" s="1">
        <v>0.0</v>
      </c>
      <c r="D91" s="1">
        <v>0.0</v>
      </c>
      <c r="E91" s="1" t="s">
        <v>451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1" t="s">
        <v>452</v>
      </c>
      <c r="B92" s="1">
        <v>0.0</v>
      </c>
      <c r="C92" s="1">
        <v>0.0</v>
      </c>
      <c r="D92" s="1">
        <v>0.0</v>
      </c>
      <c r="E92" s="1" t="s">
        <v>453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1" t="s">
        <v>454</v>
      </c>
      <c r="B93" s="1">
        <v>0.0</v>
      </c>
      <c r="C93" s="1">
        <v>0.0</v>
      </c>
      <c r="D93" s="1">
        <v>0.0</v>
      </c>
      <c r="E93" s="1" t="s">
        <v>455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456</v>
      </c>
      <c r="C1" s="1" t="s">
        <v>457</v>
      </c>
      <c r="D1" s="1" t="s">
        <v>458</v>
      </c>
      <c r="E1" s="1" t="s">
        <v>459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460</v>
      </c>
      <c r="B2" s="1" t="s">
        <v>461</v>
      </c>
      <c r="C2" s="1" t="s">
        <v>462</v>
      </c>
      <c r="D2" s="1" t="s">
        <v>462</v>
      </c>
      <c r="E2" s="1" t="s">
        <v>463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464</v>
      </c>
      <c r="B3" s="1" t="s">
        <v>463</v>
      </c>
      <c r="C3" s="1" t="s">
        <v>465</v>
      </c>
      <c r="D3" s="1" t="s">
        <v>466</v>
      </c>
      <c r="E3" s="1" t="s">
        <v>463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467</v>
      </c>
      <c r="B4" s="1" t="s">
        <v>461</v>
      </c>
      <c r="C4" s="1" t="s">
        <v>468</v>
      </c>
      <c r="D4" s="1" t="s">
        <v>469</v>
      </c>
      <c r="E4" s="1" t="s">
        <v>470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 t="s">
        <v>464</v>
      </c>
      <c r="B5" s="1" t="s">
        <v>463</v>
      </c>
      <c r="C5" s="1" t="s">
        <v>471</v>
      </c>
      <c r="D5" s="1" t="s">
        <v>472</v>
      </c>
      <c r="E5" s="1" t="s">
        <v>473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474</v>
      </c>
      <c r="B6" s="1" t="s">
        <v>463</v>
      </c>
      <c r="C6" s="1" t="s">
        <v>475</v>
      </c>
      <c r="D6" s="1" t="s">
        <v>476</v>
      </c>
      <c r="E6" s="1" t="s">
        <v>477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478</v>
      </c>
      <c r="B7" s="1" t="s">
        <v>463</v>
      </c>
      <c r="C7" s="1" t="s">
        <v>479</v>
      </c>
      <c r="D7" s="1" t="s">
        <v>480</v>
      </c>
      <c r="E7" s="1" t="s">
        <v>481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482</v>
      </c>
      <c r="B8" s="1" t="s">
        <v>463</v>
      </c>
      <c r="C8" s="1" t="s">
        <v>463</v>
      </c>
      <c r="D8" s="1" t="s">
        <v>483</v>
      </c>
      <c r="E8" s="1" t="s">
        <v>484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485</v>
      </c>
      <c r="B9" s="1" t="s">
        <v>486</v>
      </c>
      <c r="C9" s="1" t="s">
        <v>487</v>
      </c>
      <c r="D9" s="1" t="s">
        <v>488</v>
      </c>
      <c r="E9" s="1" t="s">
        <v>489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490</v>
      </c>
      <c r="B10" s="1" t="s">
        <v>486</v>
      </c>
      <c r="C10" s="1" t="s">
        <v>491</v>
      </c>
      <c r="D10" s="1" t="s">
        <v>492</v>
      </c>
      <c r="E10" s="1" t="s">
        <v>493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494</v>
      </c>
      <c r="B11" s="1" t="s">
        <v>495</v>
      </c>
      <c r="C11" s="1" t="s">
        <v>496</v>
      </c>
      <c r="D11" s="1" t="s">
        <v>497</v>
      </c>
      <c r="E11" s="1" t="s">
        <v>498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499</v>
      </c>
      <c r="B12" s="1" t="s">
        <v>463</v>
      </c>
      <c r="C12" s="1" t="s">
        <v>500</v>
      </c>
      <c r="D12" s="1" t="s">
        <v>501</v>
      </c>
      <c r="E12" s="1" t="s">
        <v>502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503</v>
      </c>
      <c r="B13" s="1" t="s">
        <v>504</v>
      </c>
      <c r="C13" s="1" t="s">
        <v>505</v>
      </c>
      <c r="D13" s="1" t="s">
        <v>506</v>
      </c>
      <c r="E13" s="1" t="s">
        <v>507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508</v>
      </c>
      <c r="B14" s="1" t="s">
        <v>509</v>
      </c>
      <c r="C14" s="1" t="s">
        <v>510</v>
      </c>
      <c r="D14" s="1" t="s">
        <v>511</v>
      </c>
      <c r="E14" s="1" t="s">
        <v>512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" t="s">
        <v>513</v>
      </c>
      <c r="B15" s="1" t="s">
        <v>463</v>
      </c>
      <c r="C15" s="1" t="s">
        <v>463</v>
      </c>
      <c r="D15" s="1" t="s">
        <v>463</v>
      </c>
      <c r="E15" s="1" t="s">
        <v>463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514</v>
      </c>
      <c r="B16" s="1" t="s">
        <v>463</v>
      </c>
      <c r="C16" s="1" t="s">
        <v>463</v>
      </c>
      <c r="D16" s="1" t="s">
        <v>463</v>
      </c>
      <c r="E16" s="1" t="s">
        <v>463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515</v>
      </c>
      <c r="B17" s="1" t="s">
        <v>463</v>
      </c>
      <c r="C17" s="1" t="s">
        <v>516</v>
      </c>
      <c r="D17" s="1" t="s">
        <v>517</v>
      </c>
      <c r="E17" s="1" t="s">
        <v>518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519</v>
      </c>
      <c r="B18" s="1" t="s">
        <v>463</v>
      </c>
      <c r="C18" s="1" t="s">
        <v>463</v>
      </c>
      <c r="D18" s="1" t="s">
        <v>463</v>
      </c>
      <c r="E18" s="1" t="s">
        <v>463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520</v>
      </c>
      <c r="B19" s="1" t="s">
        <v>521</v>
      </c>
      <c r="C19" s="1" t="s">
        <v>522</v>
      </c>
      <c r="D19" s="1" t="s">
        <v>523</v>
      </c>
      <c r="E19" s="1" t="s">
        <v>524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" t="s">
        <v>525</v>
      </c>
      <c r="B20" s="1" t="s">
        <v>526</v>
      </c>
      <c r="C20" s="1" t="s">
        <v>527</v>
      </c>
      <c r="D20" s="1" t="s">
        <v>528</v>
      </c>
      <c r="E20" s="1" t="s">
        <v>529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" t="s">
        <v>530</v>
      </c>
      <c r="B21" s="1" t="s">
        <v>463</v>
      </c>
      <c r="C21" s="1" t="s">
        <v>531</v>
      </c>
      <c r="D21" s="1" t="s">
        <v>532</v>
      </c>
      <c r="E21" s="1" t="s">
        <v>533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" t="s">
        <v>534</v>
      </c>
      <c r="B22" s="1" t="s">
        <v>535</v>
      </c>
      <c r="C22" s="1" t="s">
        <v>536</v>
      </c>
      <c r="D22" s="1" t="s">
        <v>537</v>
      </c>
      <c r="E22" s="1" t="s">
        <v>538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" t="s">
        <v>539</v>
      </c>
      <c r="B23" s="1" t="s">
        <v>463</v>
      </c>
      <c r="C23" s="1" t="s">
        <v>540</v>
      </c>
      <c r="D23" s="1" t="s">
        <v>541</v>
      </c>
      <c r="E23" s="1" t="s">
        <v>542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" t="s">
        <v>543</v>
      </c>
      <c r="B24" s="1" t="s">
        <v>544</v>
      </c>
      <c r="C24" s="1" t="s">
        <v>545</v>
      </c>
      <c r="D24" s="1" t="s">
        <v>545</v>
      </c>
      <c r="E24" s="1" t="s">
        <v>545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1" t="s">
        <v>546</v>
      </c>
      <c r="B25" s="1" t="s">
        <v>547</v>
      </c>
      <c r="C25" s="1" t="s">
        <v>548</v>
      </c>
      <c r="D25" s="1" t="s">
        <v>548</v>
      </c>
      <c r="E25" s="1" t="s">
        <v>463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" t="s">
        <v>549</v>
      </c>
      <c r="B26" s="1" t="s">
        <v>550</v>
      </c>
      <c r="C26" s="1" t="s">
        <v>463</v>
      </c>
      <c r="D26" s="1" t="s">
        <v>463</v>
      </c>
      <c r="E26" s="1" t="s">
        <v>463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3"/>
      <c r="B1" s="4">
        <v>0.0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 t="s">
        <v>551</v>
      </c>
      <c r="B2" s="1" t="s">
        <v>552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4" t="s">
        <v>553</v>
      </c>
      <c r="B3" s="1" t="s">
        <v>554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4" t="s">
        <v>555</v>
      </c>
      <c r="B4" s="1" t="s">
        <v>556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4" t="s">
        <v>557</v>
      </c>
      <c r="B5" s="1" t="s">
        <v>558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4" t="s">
        <v>559</v>
      </c>
      <c r="B6" s="1" t="s">
        <v>11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4" t="s">
        <v>560</v>
      </c>
      <c r="B7" s="1" t="s">
        <v>561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4" t="s">
        <v>562</v>
      </c>
      <c r="B8" s="5" t="s">
        <v>563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4" t="s">
        <v>564</v>
      </c>
      <c r="B9" s="1" t="s">
        <v>565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4" t="s">
        <v>566</v>
      </c>
      <c r="B10" s="1" t="s">
        <v>567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4" t="s">
        <v>568</v>
      </c>
      <c r="B11" s="1" t="s">
        <v>565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4" t="s">
        <v>569</v>
      </c>
      <c r="B12" s="1" t="s">
        <v>570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4" t="s">
        <v>571</v>
      </c>
      <c r="B13" s="1" t="s">
        <v>572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4" t="s">
        <v>573</v>
      </c>
      <c r="B14" s="1" t="s">
        <v>570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4" t="s">
        <v>574</v>
      </c>
      <c r="B15" s="1" t="s">
        <v>575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4" t="s">
        <v>576</v>
      </c>
      <c r="B16" s="1">
        <v>20000.0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4" t="s">
        <v>577</v>
      </c>
      <c r="B17" s="1" t="s">
        <v>578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4" t="s">
        <v>579</v>
      </c>
      <c r="B18" s="1">
        <v>1.0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4" t="s">
        <v>580</v>
      </c>
      <c r="B19" s="1">
        <v>1.0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4" t="s">
        <v>581</v>
      </c>
      <c r="B20" s="1">
        <v>5.0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" t="s">
        <v>582</v>
      </c>
      <c r="B21" s="1">
        <v>1.0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" t="s">
        <v>583</v>
      </c>
      <c r="B22" s="1">
        <v>1.0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" t="s">
        <v>584</v>
      </c>
      <c r="B23" s="1">
        <v>1.7356896E9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" t="s">
        <v>585</v>
      </c>
      <c r="B24" s="1">
        <v>1.7039808E9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4" t="s">
        <v>586</v>
      </c>
      <c r="B25" s="1">
        <v>86400.0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4" t="s">
        <v>587</v>
      </c>
      <c r="B26" s="1">
        <v>2.0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" t="s">
        <v>588</v>
      </c>
      <c r="B27" s="1">
        <v>31.99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" t="s">
        <v>589</v>
      </c>
      <c r="B28" s="1">
        <v>31.26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" t="s">
        <v>590</v>
      </c>
      <c r="B29" s="1">
        <v>30.77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4" t="s">
        <v>591</v>
      </c>
      <c r="B30" s="1">
        <v>31.86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4" t="s">
        <v>592</v>
      </c>
      <c r="B31" s="1">
        <v>31.99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4" t="s">
        <v>593</v>
      </c>
      <c r="B32" s="1">
        <v>31.26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" t="s">
        <v>594</v>
      </c>
      <c r="B33" s="1">
        <v>30.77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" t="s">
        <v>595</v>
      </c>
      <c r="B34" s="1">
        <v>31.86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" t="s">
        <v>596</v>
      </c>
      <c r="B35" s="1">
        <v>7.8927674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" t="s">
        <v>597</v>
      </c>
      <c r="B36" s="1">
        <v>130998.0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" t="s">
        <v>598</v>
      </c>
      <c r="B37" s="1">
        <v>130998.0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4" t="s">
        <v>599</v>
      </c>
      <c r="B38" s="1">
        <v>455068.0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4" t="s">
        <v>600</v>
      </c>
      <c r="B39" s="1">
        <v>400030.0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4" t="s">
        <v>601</v>
      </c>
      <c r="B40" s="1">
        <v>400030.0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4" t="s">
        <v>602</v>
      </c>
      <c r="B41" s="1">
        <v>31.72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4" t="s">
        <v>603</v>
      </c>
      <c r="B42" s="1">
        <v>31.79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4" t="s">
        <v>604</v>
      </c>
      <c r="B43" s="1">
        <v>1100.0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4" t="s">
        <v>605</v>
      </c>
      <c r="B44" s="1">
        <v>800.0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4" t="s">
        <v>606</v>
      </c>
      <c r="B45" s="1">
        <v>2.294235648E9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4" t="s">
        <v>607</v>
      </c>
      <c r="B46" s="1">
        <v>18.415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4" t="s">
        <v>608</v>
      </c>
      <c r="B47" s="1">
        <v>35.5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4" t="s">
        <v>609</v>
      </c>
      <c r="B48" s="1">
        <v>0.53267604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4" t="s">
        <v>610</v>
      </c>
      <c r="B49" s="1">
        <v>31.634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4" t="s">
        <v>611</v>
      </c>
      <c r="B50" s="1">
        <v>27.99045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4" t="s">
        <v>612</v>
      </c>
      <c r="B51" s="1" t="s">
        <v>613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4" t="s">
        <v>614</v>
      </c>
      <c r="B52" s="1">
        <v>5.079880192E9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4" t="s">
        <v>615</v>
      </c>
      <c r="B53" s="1">
        <v>-0.02786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4" t="s">
        <v>616</v>
      </c>
      <c r="B54" s="1">
        <v>7.2203506E7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4" t="s">
        <v>617</v>
      </c>
      <c r="B55" s="1">
        <v>7.2487696E7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4" t="s">
        <v>618</v>
      </c>
      <c r="B56" s="1">
        <v>3636147.0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" t="s">
        <v>619</v>
      </c>
      <c r="B57" s="1">
        <v>3652770.0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" t="s">
        <v>620</v>
      </c>
      <c r="B58" s="1">
        <v>1.7316288E9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" t="s">
        <v>621</v>
      </c>
      <c r="B59" s="1">
        <v>1.734048E9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" t="s">
        <v>622</v>
      </c>
      <c r="B60" s="1">
        <v>0.0502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" t="s">
        <v>623</v>
      </c>
      <c r="B61" s="1">
        <v>0.00545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4" t="s">
        <v>624</v>
      </c>
      <c r="B62" s="1">
        <v>0.97556996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4" t="s">
        <v>625</v>
      </c>
      <c r="B63" s="1">
        <v>6.84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4" t="s">
        <v>626</v>
      </c>
      <c r="B64" s="1">
        <v>0.0653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" t="s">
        <v>627</v>
      </c>
      <c r="B65" s="1">
        <v>7.4798896E7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4" t="s">
        <v>628</v>
      </c>
      <c r="B66" s="1">
        <v>3.646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4" t="s">
        <v>629</v>
      </c>
      <c r="B67" s="1">
        <v>8.680746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" t="s">
        <v>630</v>
      </c>
      <c r="B68" s="1">
        <v>1.7039808E9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" t="s">
        <v>631</v>
      </c>
      <c r="B69" s="1">
        <v>1.7356032E9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" t="s">
        <v>632</v>
      </c>
      <c r="B70" s="1">
        <v>1.7276544E9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" t="s">
        <v>633</v>
      </c>
      <c r="B71" s="1">
        <v>-1.2E8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" t="s">
        <v>634</v>
      </c>
      <c r="B72" s="1">
        <v>-1.66</v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" t="s">
        <v>635</v>
      </c>
      <c r="B73" s="1">
        <v>4.1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4" t="s">
        <v>636</v>
      </c>
      <c r="B74" s="1">
        <v>1.179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4" t="s">
        <v>637</v>
      </c>
      <c r="B75" s="1">
        <v>7.206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4" t="s">
        <v>638</v>
      </c>
      <c r="B76" s="1">
        <v>0.4547522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" t="s">
        <v>639</v>
      </c>
      <c r="B77" s="1">
        <v>0.22263205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" t="s">
        <v>640</v>
      </c>
      <c r="B78" s="1" t="s">
        <v>641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" t="s">
        <v>642</v>
      </c>
      <c r="B79" s="1" t="s">
        <v>643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" t="s">
        <v>644</v>
      </c>
      <c r="B80" s="1" t="s">
        <v>1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" t="s">
        <v>645</v>
      </c>
      <c r="B81" s="1" t="s">
        <v>1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" t="s">
        <v>646</v>
      </c>
      <c r="B82" s="1" t="s">
        <v>647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" t="s">
        <v>648</v>
      </c>
      <c r="B83" s="1" t="s">
        <v>647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4" t="s">
        <v>649</v>
      </c>
      <c r="B84" s="1">
        <v>1.697463E9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4" t="s">
        <v>650</v>
      </c>
      <c r="B85" s="1" t="s">
        <v>651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4" t="s">
        <v>652</v>
      </c>
      <c r="B86" s="1" t="s">
        <v>653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" t="s">
        <v>654</v>
      </c>
      <c r="B87" s="1" t="s">
        <v>655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" t="s">
        <v>656</v>
      </c>
      <c r="B88" s="1" t="s">
        <v>657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" t="s">
        <v>658</v>
      </c>
      <c r="B89" s="1">
        <v>-1.8E7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4" t="s">
        <v>659</v>
      </c>
      <c r="B90" s="1">
        <v>31.65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4" t="s">
        <v>660</v>
      </c>
      <c r="B91" s="1">
        <v>60.0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4" t="s">
        <v>661</v>
      </c>
      <c r="B92" s="1">
        <v>33.0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" t="s">
        <v>662</v>
      </c>
      <c r="B93" s="1">
        <v>43.6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" t="s">
        <v>663</v>
      </c>
      <c r="B94" s="1">
        <v>34.0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" t="s">
        <v>664</v>
      </c>
      <c r="B95" s="1">
        <v>1.8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" t="s">
        <v>665</v>
      </c>
      <c r="B96" s="1" t="s">
        <v>666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4" t="s">
        <v>667</v>
      </c>
      <c r="B97" s="1">
        <v>5.0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" t="s">
        <v>668</v>
      </c>
      <c r="B98" s="1">
        <v>3.98E8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" t="s">
        <v>669</v>
      </c>
      <c r="B99" s="1">
        <v>5.491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4" t="s">
        <v>670</v>
      </c>
      <c r="B100" s="1">
        <v>7.05E8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4" t="s">
        <v>671</v>
      </c>
      <c r="B101" s="1">
        <v>3.160999936E9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4" t="s">
        <v>672</v>
      </c>
      <c r="B102" s="1">
        <v>0.568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4" t="s">
        <v>673</v>
      </c>
      <c r="B103" s="1">
        <v>1.073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4" t="s">
        <v>674</v>
      </c>
      <c r="B104" s="1">
        <v>4.306999808E9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4" t="s">
        <v>675</v>
      </c>
      <c r="B105" s="1">
        <v>1206.489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4" t="s">
        <v>676</v>
      </c>
      <c r="B106" s="1">
        <v>60.112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4" t="s">
        <v>677</v>
      </c>
      <c r="B107" s="1">
        <v>0.036989998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4" t="s">
        <v>678</v>
      </c>
      <c r="B108" s="1">
        <v>-0.06282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4" t="s">
        <v>679</v>
      </c>
      <c r="B109" s="1">
        <v>4.43E8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4" t="s">
        <v>680</v>
      </c>
      <c r="B110" s="1">
        <v>2.72E8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4" t="s">
        <v>681</v>
      </c>
      <c r="B111" s="1">
        <v>0.01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4" t="s">
        <v>682</v>
      </c>
      <c r="B112" s="1">
        <v>0.23009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4" t="s">
        <v>683</v>
      </c>
      <c r="B113" s="1">
        <v>0.16369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4" t="s">
        <v>684</v>
      </c>
      <c r="B114" s="1">
        <v>0.12523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" t="s">
        <v>685</v>
      </c>
      <c r="B115" s="1" t="s">
        <v>613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" t="s">
        <v>686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57"/>
    <col customWidth="1" min="2" max="10" width="9.14"/>
    <col customWidth="1" min="11" max="11" width="18.71"/>
    <col customWidth="1" min="12" max="12" width="14.57"/>
    <col customWidth="1" min="13" max="24" width="9.14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6">
        <v>1.0</v>
      </c>
      <c r="Y1" s="3"/>
      <c r="Z1" s="3"/>
    </row>
    <row r="2">
      <c r="A2" s="3"/>
      <c r="B2" s="4">
        <v>2020.0</v>
      </c>
      <c r="C2" s="4">
        <v>2021.0</v>
      </c>
      <c r="D2" s="4">
        <v>2022.0</v>
      </c>
      <c r="E2" s="4">
        <v>2023.0</v>
      </c>
      <c r="F2" s="4">
        <v>2024.0</v>
      </c>
      <c r="G2" s="4">
        <v>2025.0</v>
      </c>
      <c r="H2" s="4">
        <v>2026.0</v>
      </c>
      <c r="I2" s="4">
        <v>2027.0</v>
      </c>
      <c r="J2" s="4">
        <v>2028.0</v>
      </c>
      <c r="K2" s="4">
        <v>2029.0</v>
      </c>
      <c r="L2" s="4">
        <v>2030.0</v>
      </c>
      <c r="M2" s="6">
        <v>2031.0</v>
      </c>
      <c r="N2" s="6">
        <v>2032.0</v>
      </c>
      <c r="O2" s="6">
        <v>2033.0</v>
      </c>
      <c r="P2" s="6">
        <v>2034.0</v>
      </c>
      <c r="Q2" s="6">
        <v>2035.0</v>
      </c>
      <c r="R2" s="3"/>
      <c r="S2" s="3"/>
      <c r="T2" s="3"/>
      <c r="U2" s="3"/>
      <c r="V2" s="3"/>
      <c r="W2" s="3"/>
      <c r="X2" s="1"/>
      <c r="Y2" s="3"/>
      <c r="Z2" s="3"/>
    </row>
    <row r="3">
      <c r="A3" s="4" t="s">
        <v>56</v>
      </c>
      <c r="B3" s="1">
        <v>100.0</v>
      </c>
      <c r="C3" s="1">
        <v>50.0</v>
      </c>
      <c r="D3" s="1">
        <v>249.0</v>
      </c>
      <c r="E3" s="1">
        <v>616.0</v>
      </c>
      <c r="F3" s="1">
        <v>581.0</v>
      </c>
      <c r="G3" s="1">
        <f>IF(F3*FORECAST(G2,B3:F3,B2:F2)&gt;0,FORECAST(G2,B3:F3,B2:F2),F3)*$X$1</f>
        <v>777.6</v>
      </c>
      <c r="H3" s="1">
        <f>IF(G3*FORECAST(H2,B3:G3,B2:G2)&gt;0,FORECAST(H2,B3:G3,B2:G2),G3)*$X$1</f>
        <v>930.4</v>
      </c>
      <c r="I3" s="1">
        <f>IF(H3*FORECAST(I2,B3:H3,B2:H2)&gt;0,FORECAST(I2,B3:H3,B2:H2),H3)*$X$1</f>
        <v>1083.2</v>
      </c>
      <c r="J3" s="1">
        <f>IF(I3*FORECAST(J2,B3:I3,B2:I2)&gt;0,FORECAST(J2,B3:I3,B2:I2),I3)*$X$1</f>
        <v>1236</v>
      </c>
      <c r="K3" s="1">
        <f>IF(J3*FORECAST(K2,B3:J3,B2:J2)&gt;0,FORECAST(K2,B3:J3,B2:J2),J3)*$X$1</f>
        <v>1388.8</v>
      </c>
      <c r="L3" s="1">
        <f>IF(K3*FORECAST(L2,B3:K3,B2:K2)&gt;0,FORECAST(L2,B3:K3,B2:K2),K3)*$X$1</f>
        <v>1541.6</v>
      </c>
      <c r="M3" s="6">
        <f>IF(L3*FORECAST(M2,B3:L3,B2:L2)&gt;0,FORECAST(M2,B3:L3,B2:L2),L3)*$X$1</f>
        <v>1694.4</v>
      </c>
      <c r="N3" s="6">
        <f>IF(M3*FORECAST(N2,B3:M3,B2:M2)&gt;0,FORECAST(N2,B3:M3,B2:M2),M3)*$X$1</f>
        <v>1847.2</v>
      </c>
      <c r="O3" s="6">
        <f>IF(N3*FORECAST(O2,B3:N3,B2:N2)&gt;0,FORECAST(O2,B3:N3,B2:N2),N3)*$X$1</f>
        <v>2000</v>
      </c>
      <c r="P3" s="6">
        <f>IF(O3*FORECAST(P2,B3:O3,B2:O2)&gt;0,FORECAST(P2,B3:O3,B2:O2),O3)*$X$1</f>
        <v>2152.8</v>
      </c>
      <c r="Q3" s="6">
        <f>IF(P3*FORECAST(Q2,B3:P3,B2:P2)&gt;0,FORECAST(Q2,B3:P3,B2:P2),P3)*$X$1</f>
        <v>2305.6</v>
      </c>
      <c r="R3" s="3"/>
      <c r="S3" s="3"/>
      <c r="T3" s="3"/>
      <c r="U3" s="3"/>
      <c r="V3" s="3"/>
      <c r="W3" s="3"/>
      <c r="X3" s="3"/>
      <c r="Y3" s="3"/>
      <c r="Z3" s="3"/>
    </row>
    <row r="4">
      <c r="A4" s="4" t="s">
        <v>112</v>
      </c>
      <c r="B4" s="1">
        <v>0.0</v>
      </c>
      <c r="C4" s="1">
        <v>1250.0</v>
      </c>
      <c r="D4" s="1">
        <v>577.0</v>
      </c>
      <c r="E4" s="1">
        <v>2840.0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4" t="s">
        <v>687</v>
      </c>
      <c r="B5" s="1">
        <v>0.0</v>
      </c>
      <c r="C5" s="1">
        <v>0.0</v>
      </c>
      <c r="D5" s="1">
        <v>0.0</v>
      </c>
      <c r="E5" s="1">
        <v>70.0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3"/>
      <c r="B7" s="3"/>
      <c r="C7" s="3"/>
      <c r="D7" s="3"/>
      <c r="E7" s="3"/>
      <c r="F7" s="3"/>
      <c r="G7" s="3"/>
      <c r="H7" s="3"/>
      <c r="I7" s="3"/>
      <c r="J7" s="3"/>
      <c r="K7" s="1" t="s">
        <v>688</v>
      </c>
      <c r="L7" s="1">
        <f>IF(Q3*FORECAST(Q2,B3:Q3,B2:Q2)&gt;0,FORECAST(Q2,B3:Q3,B2:Q2),P3)*$X$1 * (1+0.02)/(0.0773-0.02)</f>
        <v>41042.09424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3"/>
      <c r="C8" s="3"/>
      <c r="D8" s="3"/>
      <c r="E8" s="3"/>
      <c r="F8" s="3"/>
      <c r="G8" s="3"/>
      <c r="H8" s="3"/>
      <c r="I8" s="3"/>
      <c r="J8" s="3"/>
      <c r="K8" s="1" t="s">
        <v>689</v>
      </c>
      <c r="L8" s="7">
        <f t="array" ref="L8">NPV(0.0773,G3:Q3)</f>
        <v>10337.22513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1" t="s">
        <v>690</v>
      </c>
      <c r="L9" s="7">
        <f t="array" ref="L9">NPV(0.0773,G16:Q16)</f>
        <v>18093.65291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1" t="s">
        <v>691</v>
      </c>
      <c r="L10" s="7">
        <f>L8 + L9</f>
        <v>28430.87804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1" t="s">
        <v>113</v>
      </c>
      <c r="L11" s="7">
        <v>2763.0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1" t="s">
        <v>692</v>
      </c>
      <c r="L12" s="7">
        <f>L10 - L11</f>
        <v>25667.87804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3"/>
      <c r="B13" s="1">
        <f>sum(B3:E3)/4</f>
        <v>253.75</v>
      </c>
      <c r="C13" s="3"/>
      <c r="D13" s="3"/>
      <c r="E13" s="3"/>
      <c r="F13" s="3"/>
      <c r="G13" s="3"/>
      <c r="H13" s="3"/>
      <c r="I13" s="3"/>
      <c r="J13" s="3"/>
      <c r="K13" s="1" t="s">
        <v>693</v>
      </c>
      <c r="L13" s="1">
        <v>70.0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8">
        <f>sum(G3:L3)/5</f>
        <v>1391.52</v>
      </c>
      <c r="C14" s="3"/>
      <c r="D14" s="3"/>
      <c r="E14" s="3"/>
      <c r="F14" s="3"/>
      <c r="G14" s="3"/>
      <c r="H14" s="3"/>
      <c r="I14" s="3"/>
      <c r="J14" s="3"/>
      <c r="K14" s="1" t="s">
        <v>7</v>
      </c>
      <c r="L14" s="7">
        <f>L12/L13</f>
        <v>366.683972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3"/>
      <c r="B16" s="3"/>
      <c r="C16" s="3"/>
      <c r="D16" s="3"/>
      <c r="E16" s="3"/>
      <c r="F16" s="3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6">
        <v>0.0</v>
      </c>
      <c r="O16" s="6">
        <v>0.0</v>
      </c>
      <c r="P16" s="6">
        <v>0.0</v>
      </c>
      <c r="Q16" s="6">
        <f>IF(Q3*FORECAST(Q2,B3:Q3,B2:Q2)&gt;0,FORECAST(Q2,B3:Q3,B2:Q2),P3)*$X$1 * (1+0.02)/(0.0773-0.02)</f>
        <v>41042.09424</v>
      </c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57"/>
    <col customWidth="1" min="2" max="10" width="9.14"/>
    <col customWidth="1" min="11" max="11" width="18.71"/>
    <col customWidth="1" min="12" max="12" width="14.57"/>
    <col customWidth="1" min="13" max="24" width="9.14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6">
        <v>1.0</v>
      </c>
      <c r="Y1" s="3"/>
      <c r="Z1" s="3"/>
    </row>
    <row r="2">
      <c r="A2" s="3"/>
      <c r="B2" s="4">
        <v>2020.0</v>
      </c>
      <c r="C2" s="4">
        <v>2021.0</v>
      </c>
      <c r="D2" s="4">
        <v>2022.0</v>
      </c>
      <c r="E2" s="4">
        <v>2023.0</v>
      </c>
      <c r="F2" s="4">
        <v>2024.0</v>
      </c>
      <c r="G2" s="4">
        <v>2025.0</v>
      </c>
      <c r="H2" s="4">
        <v>2026.0</v>
      </c>
      <c r="I2" s="4">
        <v>2027.0</v>
      </c>
      <c r="J2" s="4">
        <v>2028.0</v>
      </c>
      <c r="K2" s="4">
        <v>2029.0</v>
      </c>
      <c r="L2" s="4">
        <v>2030.0</v>
      </c>
      <c r="M2" s="6">
        <v>2031.0</v>
      </c>
      <c r="N2" s="6">
        <v>2032.0</v>
      </c>
      <c r="O2" s="6">
        <v>2033.0</v>
      </c>
      <c r="P2" s="6">
        <v>2034.0</v>
      </c>
      <c r="Q2" s="6">
        <v>2035.0</v>
      </c>
      <c r="R2" s="3"/>
      <c r="S2" s="3"/>
      <c r="T2" s="3"/>
      <c r="U2" s="3"/>
      <c r="V2" s="3"/>
      <c r="W2" s="3"/>
      <c r="X2" s="1"/>
      <c r="Y2" s="3"/>
      <c r="Z2" s="3"/>
    </row>
    <row r="3">
      <c r="A3" s="4" t="s">
        <v>24</v>
      </c>
      <c r="B3" s="1">
        <v>192.0</v>
      </c>
      <c r="C3" s="1">
        <v>187.0</v>
      </c>
      <c r="D3" s="1">
        <v>107.0</v>
      </c>
      <c r="E3" s="1">
        <v>-132.0</v>
      </c>
      <c r="F3" s="1">
        <v>581.0</v>
      </c>
      <c r="G3" s="1">
        <f>IF(F3*FORECAST(G2,B3:F3,B2:F2)&gt;0,FORECAST(G2,B3:F3,B2:F2),F3)*$X$1</f>
        <v>324.7</v>
      </c>
      <c r="H3" s="1">
        <f>IF(G3*FORECAST(H2,B3:G3,B2:G2)&gt;0,FORECAST(H2,B3:G3,B2:G2),G3)*$X$1</f>
        <v>370.6</v>
      </c>
      <c r="I3" s="1">
        <f>IF(H3*FORECAST(I2,B3:H3,B2:H2)&gt;0,FORECAST(I2,B3:H3,B2:H2),H3)*$X$1</f>
        <v>416.5</v>
      </c>
      <c r="J3" s="1">
        <f>IF(I3*FORECAST(J2,B3:I3,B2:I2)&gt;0,FORECAST(J2,B3:I3,B2:I2),I3)*$X$1</f>
        <v>462.4</v>
      </c>
      <c r="K3" s="1">
        <f>IF(J3*FORECAST(K2,B3:J3,B2:J2)&gt;0,FORECAST(K2,B3:J3,B2:J2),J3)*$X$1</f>
        <v>508.3</v>
      </c>
      <c r="L3" s="1">
        <f>IF(K3*FORECAST(L2,B3:K3,B2:K2)&gt;0,FORECAST(L2,B3:K3,B2:K2),K3)*$X$1</f>
        <v>554.2</v>
      </c>
      <c r="M3" s="6">
        <f>IF(L3*FORECAST(M2,B3:L3,B2:L2)&gt;0,FORECAST(M2,B3:L3,B2:L2),L3)*$X$1</f>
        <v>600.1</v>
      </c>
      <c r="N3" s="6">
        <f>IF(M3*FORECAST(N2,B3:M3,B2:M2)&gt;0,FORECAST(N2,B3:M3,B2:M2),M3)*$X$1</f>
        <v>646</v>
      </c>
      <c r="O3" s="6">
        <f>IF(N3*FORECAST(O2,B3:N3,B2:N2)&gt;0,FORECAST(O2,B3:N3,B2:N2),N3)*$X$1</f>
        <v>691.9</v>
      </c>
      <c r="P3" s="6">
        <f>IF(O3*FORECAST(P2,B3:O3,B2:O2)&gt;0,FORECAST(P2,B3:O3,B2:O2),O3)*$X$1</f>
        <v>737.8</v>
      </c>
      <c r="Q3" s="6">
        <f>IF(P3*FORECAST(Q2,B3:P3,B2:P2)&gt;0,FORECAST(Q2,B3:P3,B2:P2),P3)*$X$1</f>
        <v>783.7</v>
      </c>
      <c r="R3" s="3"/>
      <c r="S3" s="3"/>
      <c r="T3" s="3"/>
      <c r="U3" s="3"/>
      <c r="V3" s="3"/>
      <c r="W3" s="3"/>
      <c r="X3" s="3"/>
      <c r="Y3" s="3"/>
      <c r="Z3" s="3"/>
    </row>
    <row r="4">
      <c r="A4" s="4" t="s">
        <v>112</v>
      </c>
      <c r="B4" s="1">
        <v>0.0</v>
      </c>
      <c r="C4" s="1">
        <v>1250.0</v>
      </c>
      <c r="D4" s="1">
        <v>577.0</v>
      </c>
      <c r="E4" s="1">
        <v>2840.0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4" t="s">
        <v>687</v>
      </c>
      <c r="B5" s="1">
        <v>0.0</v>
      </c>
      <c r="C5" s="1">
        <v>0.0</v>
      </c>
      <c r="D5" s="1">
        <v>0.0</v>
      </c>
      <c r="E5" s="1">
        <v>70.0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3"/>
      <c r="B7" s="3"/>
      <c r="C7" s="3"/>
      <c r="D7" s="3"/>
      <c r="E7" s="3"/>
      <c r="F7" s="3"/>
      <c r="G7" s="3"/>
      <c r="H7" s="3"/>
      <c r="I7" s="3"/>
      <c r="J7" s="3"/>
      <c r="K7" s="1" t="s">
        <v>688</v>
      </c>
      <c r="L7" s="1">
        <f>IF(Q3*FORECAST(Q2,B3:Q3,B2:Q2)&gt;0,FORECAST(Q2,B3:Q3,B2:Q2),P3)*$X$1 * (1+0.02)/(0.0773-0.02)</f>
        <v>13950.68063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3"/>
      <c r="C8" s="3"/>
      <c r="D8" s="3"/>
      <c r="E8" s="3"/>
      <c r="F8" s="3"/>
      <c r="G8" s="3"/>
      <c r="H8" s="3"/>
      <c r="I8" s="3"/>
      <c r="J8" s="3"/>
      <c r="K8" s="1" t="s">
        <v>689</v>
      </c>
      <c r="L8" s="7">
        <f t="array" ref="L8">NPV(0.0773,G3:Q3)</f>
        <v>3764.298025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1" t="s">
        <v>690</v>
      </c>
      <c r="L9" s="7">
        <f t="array" ref="L9">NPV(0.0773,G16:Q16)</f>
        <v>6150.241058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1" t="s">
        <v>691</v>
      </c>
      <c r="L10" s="7">
        <f>L8 + L9</f>
        <v>9914.539083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1" t="s">
        <v>113</v>
      </c>
      <c r="L11" s="7">
        <v>2763.0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1" t="s">
        <v>692</v>
      </c>
      <c r="L12" s="7">
        <f>L10 - L11</f>
        <v>7151.539083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3"/>
      <c r="B13" s="1">
        <f>sum(B3:E3)/4</f>
        <v>88.5</v>
      </c>
      <c r="C13" s="3"/>
      <c r="D13" s="3"/>
      <c r="E13" s="3"/>
      <c r="F13" s="3"/>
      <c r="G13" s="3"/>
      <c r="H13" s="3"/>
      <c r="I13" s="3"/>
      <c r="J13" s="3"/>
      <c r="K13" s="1" t="s">
        <v>693</v>
      </c>
      <c r="L13" s="1">
        <v>70.0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8">
        <f>sum(G3:L3)/5</f>
        <v>527.34</v>
      </c>
      <c r="C14" s="3"/>
      <c r="D14" s="3"/>
      <c r="E14" s="3"/>
      <c r="F14" s="3"/>
      <c r="G14" s="3"/>
      <c r="H14" s="3"/>
      <c r="I14" s="3"/>
      <c r="J14" s="3"/>
      <c r="K14" s="1" t="s">
        <v>7</v>
      </c>
      <c r="L14" s="7">
        <f>L12/L13</f>
        <v>102.164844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3"/>
      <c r="B16" s="3"/>
      <c r="C16" s="3"/>
      <c r="D16" s="3"/>
      <c r="E16" s="3"/>
      <c r="F16" s="3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6">
        <v>0.0</v>
      </c>
      <c r="O16" s="6">
        <v>0.0</v>
      </c>
      <c r="P16" s="6">
        <v>0.0</v>
      </c>
      <c r="Q16" s="6">
        <f>IF(Q3*FORECAST(Q2,B3:Q3,B2:Q2)&gt;0,FORECAST(Q2,B3:Q3,B2:Q2),P3)*$X$1 * (1+0.02)/(0.0773-0.02)</f>
        <v>13950.68063</v>
      </c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1.0" footer="0.0" header="0.0" left="0.75" right="0.75" top="1.0"/>
  <pageSetup orientation="landscape"/>
  <drawing r:id="rId1"/>
</worksheet>
</file>