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<sst xmlns="http://schemas.openxmlformats.org/spreadsheetml/2006/main" count="577" uniqueCount="522">
  <si>
    <t>ticker</t>
  </si>
  <si>
    <t>MYND</t>
  </si>
  <si>
    <t>nombre</t>
  </si>
  <si>
    <t>MYND AI INC</t>
  </si>
  <si>
    <t>empresa</t>
  </si>
  <si>
    <t>Miscellaneous Educational Service Providers</t>
  </si>
  <si>
    <t>Open</t>
  </si>
  <si>
    <t>Target Price</t>
  </si>
  <si>
    <t>Upside</t>
  </si>
  <si>
    <t>5489.34%</t>
  </si>
  <si>
    <t>Country</t>
  </si>
  <si>
    <t>Cayman Islands</t>
  </si>
  <si>
    <t>Market Cap</t>
  </si>
  <si>
    <t>Book Value</t>
  </si>
  <si>
    <t>Pe ratio</t>
  </si>
  <si>
    <t>No encontrado</t>
  </si>
  <si>
    <t>Dividend Ratio</t>
  </si>
  <si>
    <t>Net Debt Growth</t>
  </si>
  <si>
    <t>-100.00%</t>
  </si>
  <si>
    <t>Total Assets Growth</t>
  </si>
  <si>
    <t>Net Property, Plant and Equipment Growth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</si>
  <si>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</si>
  <si>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</si>
  <si>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</si>
  <si>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</si>
  <si>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</si>
  <si>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</si>
  <si>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</si>
  <si>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</si>
  <si>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</si>
  <si>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</si>
  <si>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</si>
  <si>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</si>
  <si>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</si>
  <si>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</si>
  <si>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</si>
  <si>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</si>
  <si>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</si>
  <si>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</si>
  <si>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</si>
  <si>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</si>
  <si>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</si>
  <si>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</si>
  <si>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</si>
  <si>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</si>
  <si>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</si>
  <si>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</si>
  <si>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</si>
  <si>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</si>
  <si>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</si>
  <si>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</si>
  <si>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</si>
  <si>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</si>
  <si>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</si>
  <si>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</si>
  <si>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</si>
  <si>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</si>
  <si>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</si>
  <si>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</si>
  <si>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</si>
  <si>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</si>
  <si>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</si>
  <si>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</si>
  <si>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</si>
  <si>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</si>
  <si>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</si>
  <si>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</si>
  <si>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</si>
  <si>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</si>
  <si>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</si>
  <si>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</si>
  <si>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</si>
  <si>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</si>
  <si>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</si>
  <si>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</si>
  <si>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</si>
  <si>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</si>
  <si>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</si>
  <si>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</si>
  <si>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</si>
  <si>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</si>
  <si>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</si>
  <si>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</si>
  <si>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</si>
  <si>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</si>
  <si>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</si>
  <si>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</si>
  <si>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</si>
  <si>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</si>
  <si>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</si>
  <si>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</si>
  <si>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</si>
  <si>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</si>
  <si>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</si>
  <si>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</si>
  <si>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</si>
  <si>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</si>
  <si>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</si>
  <si>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</si>
  <si>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</si>
  <si>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</si>
  <si>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</si>
  <si>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3.21</t>
  </si>
  <si>
    <t>2.71</t>
  </si>
  <si>
    <t>Tangible Book Value</t>
  </si>
  <si>
    <t>Tangible Book Value Per Share</t>
  </si>
  <si>
    <t>1.1</t>
  </si>
  <si>
    <t>0.55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</si>
  <si>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</si>
  <si>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</si>
  <si>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</si>
  <si>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</si>
  <si>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</si>
  <si>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</si>
  <si>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</si>
  <si>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Buildings, Total</t>
  </si>
  <si>
    <t>Machinery, Total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</si>
  <si>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</si>
  <si>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</si>
  <si>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</si>
  <si>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</si>
  <si>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</si>
  <si>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</si>
  <si>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</si>
  <si>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</si>
  <si>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</si>
  <si>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</si>
  <si>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</si>
  <si>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</si>
  <si>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</si>
  <si>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</si>
  <si>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</si>
  <si>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</si>
  <si>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</si>
  <si>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</si>
  <si>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</si>
  <si>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</si>
  <si>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</si>
  <si>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</si>
  <si>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</si>
  <si>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</si>
  <si>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</si>
  <si>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</si>
  <si>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-0.03</t>
  </si>
  <si>
    <t>0.53</t>
  </si>
  <si>
    <t>-0.88</t>
  </si>
  <si>
    <t>Basic EPS - Continuing Operations</t>
  </si>
  <si>
    <t>0.16</t>
  </si>
  <si>
    <t>0.83</t>
  </si>
  <si>
    <t>-0.87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</si>
  <si>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</si>
  <si>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</si>
  <si>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</si>
  <si>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</si>
  <si>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</si>
  <si>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-0.07</t>
  </si>
  <si>
    <t>0.08</t>
  </si>
  <si>
    <t>-0.24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</si>
  <si>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</si>
  <si>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</si>
  <si>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</si>
  <si>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</si>
  <si>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</si>
  <si>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</si>
  <si>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</si>
  <si>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20.67</t>
  </si>
  <si>
    <t>-254.1</t>
  </si>
  <si>
    <t>19.83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</si>
  <si>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</si>
  <si>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</si>
  <si>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</si>
  <si>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</si>
  <si>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</si>
  <si>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</si>
  <si>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</si>
  <si>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</si>
  <si>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</si>
  <si>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</si>
  <si>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</si>
  <si>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</si>
  <si>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</si>
  <si>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</si>
  <si>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</si>
  <si>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</si>
  <si>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</si>
  <si>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-2.31</t>
  </si>
  <si>
    <t>Return on Total Capital</t>
  </si>
  <si>
    <t>-4.17</t>
  </si>
  <si>
    <t>Return On Equity %</t>
  </si>
  <si>
    <t>-28.19</t>
  </si>
  <si>
    <t>Return on Common Equity</t>
  </si>
  <si>
    <t>-28.42</t>
  </si>
  <si>
    <t>Margin Analysis</t>
  </si>
  <si>
    <t>Gross Profit Margin %</t>
  </si>
  <si>
    <t>27.91</t>
  </si>
  <si>
    <t>24.61</t>
  </si>
  <si>
    <t>24.94</t>
  </si>
  <si>
    <t>SG&amp;A Margin</t>
  </si>
  <si>
    <t>20.49</t>
  </si>
  <si>
    <t>16.33</t>
  </si>
  <si>
    <t>20.02</t>
  </si>
  <si>
    <t>EBITDA Margin %</t>
  </si>
  <si>
    <t>0.84</t>
  </si>
  <si>
    <t>1.97</t>
  </si>
  <si>
    <t>-2.21</t>
  </si>
  <si>
    <t>EBITA Margin %</t>
  </si>
  <si>
    <t>0.61</t>
  </si>
  <si>
    <t>1.82</t>
  </si>
  <si>
    <t>-2.43</t>
  </si>
  <si>
    <t>EBIT Margin %</t>
  </si>
  <si>
    <t>-0.53</t>
  </si>
  <si>
    <t>1.2</t>
  </si>
  <si>
    <t>-3.45</t>
  </si>
  <si>
    <t>Income From Continuing Operations Margin %</t>
  </si>
  <si>
    <t>1.53</t>
  </si>
  <si>
    <t>6.02</t>
  </si>
  <si>
    <t>-8.95</t>
  </si>
  <si>
    <t>Net Income Margin %</t>
  </si>
  <si>
    <t>-0.25</t>
  </si>
  <si>
    <t>3.86</t>
  </si>
  <si>
    <t>-9.16</t>
  </si>
  <si>
    <t>Net Avail. For Common Margin %</t>
  </si>
  <si>
    <t>-8.96</t>
  </si>
  <si>
    <t>Normalized Net Income Margin</t>
  </si>
  <si>
    <t>-0.67</t>
  </si>
  <si>
    <t>0.62</t>
  </si>
  <si>
    <t>-2.53</t>
  </si>
  <si>
    <t>Levered Free Cash Flow Margin</t>
  </si>
  <si>
    <t>10.57</t>
  </si>
  <si>
    <t>Unlevered Free Cash Flow Margin</t>
  </si>
  <si>
    <t>11.27</t>
  </si>
  <si>
    <t>Asset Turnover</t>
  </si>
  <si>
    <t>1.07</t>
  </si>
  <si>
    <t>Fixed Assets Turnover</t>
  </si>
  <si>
    <t>32.47</t>
  </si>
  <si>
    <t>Receivables Turnover (Average Receivables)</t>
  </si>
  <si>
    <t>6.62</t>
  </si>
  <si>
    <t>Inventory Turnover (Average Inventory)</t>
  </si>
  <si>
    <t>3.78</t>
  </si>
  <si>
    <t>Short Term Liquidity</t>
  </si>
  <si>
    <t>Current Ratio</t>
  </si>
  <si>
    <t>1.27</t>
  </si>
  <si>
    <t>Quick Ratio</t>
  </si>
  <si>
    <t>0.46</t>
  </si>
  <si>
    <t>0.9</t>
  </si>
  <si>
    <t>Operating Cash Flow to Current Liabilities</t>
  </si>
  <si>
    <t>-0.01</t>
  </si>
  <si>
    <t>Days Sales Outstanding (Average Receivables)</t>
  </si>
  <si>
    <t>55.13</t>
  </si>
  <si>
    <t>Days Outstanding Inventory (Average Inventory)</t>
  </si>
  <si>
    <t>96.61</t>
  </si>
  <si>
    <t>Average Days Payable Outstanding</t>
  </si>
  <si>
    <t>102.04</t>
  </si>
  <si>
    <t>Cash Conversion Cycle (Average Days)</t>
  </si>
  <si>
    <t>49.69</t>
  </si>
  <si>
    <t>Long Term Solvency</t>
  </si>
  <si>
    <t>Total Debt/Equity</t>
  </si>
  <si>
    <t>87.05</t>
  </si>
  <si>
    <t>Total Debt / Total Capital</t>
  </si>
  <si>
    <t>29.08</t>
  </si>
  <si>
    <t>46.54</t>
  </si>
  <si>
    <t>LT Debt/Equity</t>
  </si>
  <si>
    <t>4.64</t>
  </si>
  <si>
    <t>58.09</t>
  </si>
  <si>
    <t>Long-Term Debt / Total Capital</t>
  </si>
  <si>
    <t>3.29</t>
  </si>
  <si>
    <t>31.06</t>
  </si>
  <si>
    <t>Total Liabilities / Total Assets</t>
  </si>
  <si>
    <t>62.85</t>
  </si>
  <si>
    <t>68.95</t>
  </si>
  <si>
    <t>EBIT / Interest Expense</t>
  </si>
  <si>
    <t>-13.67</t>
  </si>
  <si>
    <t>3.82</t>
  </si>
  <si>
    <t>-3.06</t>
  </si>
  <si>
    <t>EBITDA / Interest Expense</t>
  </si>
  <si>
    <t>21.68</t>
  </si>
  <si>
    <t>7.34</t>
  </si>
  <si>
    <t>-1.47</t>
  </si>
  <si>
    <t>(EBITDA - Capex) / Interest Expense</t>
  </si>
  <si>
    <t>14.78</t>
  </si>
  <si>
    <t>6.88</t>
  </si>
  <si>
    <t>-1.55</t>
  </si>
  <si>
    <t>Total Debt / EBITDA</t>
  </si>
  <si>
    <t>4.18</t>
  </si>
  <si>
    <t>-15.96</t>
  </si>
  <si>
    <t>Net Debt / EBITDA</t>
  </si>
  <si>
    <t>-2.56</t>
  </si>
  <si>
    <t>Total Debt / (EBITDA - Capex)</t>
  </si>
  <si>
    <t>4.45</t>
  </si>
  <si>
    <t>-15.1</t>
  </si>
  <si>
    <t>Net Debt / (EBITDA - Capex)</t>
  </si>
  <si>
    <t>2.13</t>
  </si>
  <si>
    <t>-2.42</t>
  </si>
  <si>
    <t>Growth Over Prior Year</t>
  </si>
  <si>
    <t>Total Revenues, 1 Yr. Growth %</t>
  </si>
  <si>
    <t>30.45</t>
  </si>
  <si>
    <t>-29.27</t>
  </si>
  <si>
    <t>Gross Profit, 1 Yr. Growth %</t>
  </si>
  <si>
    <t>15.07</t>
  </si>
  <si>
    <t>-28.33</t>
  </si>
  <si>
    <t>EBITDA, 1 Yr. Growth %</t>
  </si>
  <si>
    <t>207.12</t>
  </si>
  <si>
    <t>-179.39</t>
  </si>
  <si>
    <t>EBITA, 1 Yr. Growth %</t>
  </si>
  <si>
    <t>289.99</t>
  </si>
  <si>
    <t>-194.51</t>
  </si>
  <si>
    <t>EBIT, 1 Yr. Growth %</t>
  </si>
  <si>
    <t>-395.98</t>
  </si>
  <si>
    <t>-303.86</t>
  </si>
  <si>
    <t>Earnings From Cont. Operations, 1 Yr. Growth %</t>
  </si>
  <si>
    <t>413.59</t>
  </si>
  <si>
    <t>-205.07</t>
  </si>
  <si>
    <t>Net Income, 1 Yr. Growth %</t>
  </si>
  <si>
    <t>-267.65</t>
  </si>
  <si>
    <t>Normalized Net Income, 1 Yr. Growth %</t>
  </si>
  <si>
    <t>-220.43</t>
  </si>
  <si>
    <t>-390.32</t>
  </si>
  <si>
    <t>Diluted EPS Before Extra, 1 Yr. Growth %</t>
  </si>
  <si>
    <t>-204.78</t>
  </si>
  <si>
    <t>Accounts Receivable, 1 Yr. Growth %</t>
  </si>
  <si>
    <t>4.59</t>
  </si>
  <si>
    <t>Inventory, 1 Yr. Growth %</t>
  </si>
  <si>
    <t>-52.26</t>
  </si>
  <si>
    <t>Net Property, Plant and Equip., 1 Yr. Growth %</t>
  </si>
  <si>
    <t>217.11</t>
  </si>
  <si>
    <t>Total Assets, 1 Yr. Growth %</t>
  </si>
  <si>
    <t>9.66</t>
  </si>
  <si>
    <t>Tangible Book Value, 1 Yr. Growth %</t>
  </si>
  <si>
    <t>-46.14</t>
  </si>
  <si>
    <t>Common Equity, 1 Yr. Growth %</t>
  </si>
  <si>
    <t>-9.74</t>
  </si>
  <si>
    <t>Cash From Operations, 1 Yr. Growth %</t>
  </si>
  <si>
    <t>-75.93</t>
  </si>
  <si>
    <t>-57.8</t>
  </si>
  <si>
    <t>Capital Expenditures, 1 Yr. Growth %</t>
  </si>
  <si>
    <t>-30.57</t>
  </si>
  <si>
    <t>-53.08</t>
  </si>
  <si>
    <t>Compound Annual Growth Rate Over Two Years</t>
  </si>
  <si>
    <t>Total Revenues, 2 Yr. CAGR %</t>
  </si>
  <si>
    <t>-3.94</t>
  </si>
  <si>
    <t>Gross Profit, 2 Yr. CAGR %</t>
  </si>
  <si>
    <t>-9.19</t>
  </si>
  <si>
    <t>EBITDA, 2 Yr. CAGR %</t>
  </si>
  <si>
    <t>56.15</t>
  </si>
  <si>
    <t>EBITA, 2 Yr. CAGR %</t>
  </si>
  <si>
    <t>91.98</t>
  </si>
  <si>
    <t>EBIT, 2 Yr. CAGR %</t>
  </si>
  <si>
    <t>145.64</t>
  </si>
  <si>
    <t>Earnings From Cont. Operations, 2 Yr. CAGR %</t>
  </si>
  <si>
    <t>132.3</t>
  </si>
  <si>
    <t>Net Income, 2 Yr. CAGR %</t>
  </si>
  <si>
    <t>486.17</t>
  </si>
  <si>
    <t>Normalized Net Income, 2 Yr. CAGR %</t>
  </si>
  <si>
    <t>86.99</t>
  </si>
  <si>
    <t>Diluted EPS Before Extra, 2 Yr. CAGR %</t>
  </si>
  <si>
    <t>131.98</t>
  </si>
  <si>
    <t>Cash From Operations, 2 Yr. CAGR %</t>
  </si>
  <si>
    <t>-68.13</t>
  </si>
  <si>
    <t>Capital Expenditures, 2 Yr. CAGR %</t>
  </si>
  <si>
    <t>-42.92</t>
  </si>
  <si>
    <t>2023</t>
  </si>
  <si>
    <t>Capitalization
                                    1</t>
  </si>
  <si>
    <t>252</t>
  </si>
  <si>
    <t>Change</t>
  </si>
  <si>
    <t>-</t>
  </si>
  <si>
    <t>Enterprise Value (EV)</t>
  </si>
  <si>
    <t>269.5</t>
  </si>
  <si>
    <t>P/E ratio</t>
  </si>
  <si>
    <t>-6.26x</t>
  </si>
  <si>
    <t>PBR</t>
  </si>
  <si>
    <t>2.04x</t>
  </si>
  <si>
    <t>PEG</t>
  </si>
  <si>
    <t>0x</t>
  </si>
  <si>
    <t>Capitalization / Revenue</t>
  </si>
  <si>
    <t>0.61x</t>
  </si>
  <si>
    <t>EV / Revenue</t>
  </si>
  <si>
    <t>EV / EBITDA</t>
  </si>
  <si>
    <t>-0x</t>
  </si>
  <si>
    <t>EV / EBIT</t>
  </si>
  <si>
    <t>EV / FCF</t>
  </si>
  <si>
    <t>6.17x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</si>
  <si>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</si>
  <si>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</si>
  <si>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</si>
  <si>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</si>
  <si>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</si>
  <si>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-0.8847</t>
  </si>
  <si>
    <t>Distribution rate</t>
  </si>
  <si>
    <t>Net sales
                                    1</t>
  </si>
  <si>
    <t>413.6</t>
  </si>
  <si>
    <t>EBITDA
                                    1</t>
  </si>
  <si>
    <t>-9.146</t>
  </si>
  <si>
    <t>EBIT
                                    1</t>
  </si>
  <si>
    <t>-14.27</t>
  </si>
  <si>
    <t>Net income
                                    1</t>
  </si>
  <si>
    <t>-37.86</t>
  </si>
  <si>
    <t>17.51</t>
  </si>
  <si>
    <t>Reference price
                                    2</t>
  </si>
  <si>
    <t>5.540</t>
  </si>
  <si>
    <t>Nbr of stocks (in thousands)</t>
  </si>
  <si>
    <t>45,485</t>
  </si>
  <si>
    <t>Announcement Date</t>
  </si>
  <si>
    <t>3/27/24</t>
  </si>
  <si>
    <t>country</t>
  </si>
  <si>
    <t>website</t>
  </si>
  <si>
    <t>https://www.mynd.ai</t>
  </si>
  <si>
    <t>industry</t>
  </si>
  <si>
    <t>Education &amp; Training Services</t>
  </si>
  <si>
    <t>industryKey</t>
  </si>
  <si>
    <t>education-training-services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</si>
  <si>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</si>
  <si>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</si>
  <si>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</si>
  <si>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</si>
  <si>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</si>
  <si>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</si>
  <si>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</si>
  <si>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Mynd.ai, Inc. operates as a subsidiary of NetDragon Websoft Holdings Limited</t>
  </si>
  <si>
    <t>companyOfficers</t>
  </si>
  <si>
    <t>[{'maxAge': 1, 'name': 'Mr. Vincent P.  Riera', 'age': 53, 'title': 'CEO &amp; Director', 'yearBorn': 1971, 'exercisedValue': 0, 'unexercisedValue': 0}, {'maxAge': 1, 'name': 'Mr. Arthur G. Giterman', 'age': 43, 'title': 'Chief Financial Officer', 'yearBorn': 1981, 'exercisedValue': 0, 'unexercisedValue': 0}, {'maxAge': 1, 'name': 'Mr. Paul  Heffernan', 'age': 55, 'title': 'Executive Vice President of Operations', 'yearBorn': 1969, 'exercisedValue': 0, 'unexercisedValue': 0}, {'maxAge': 1, 'name': 'Ms. Allyson  Krause', 'age': 54, 'title': 'Executive VP &amp; General Counsel', 'yearBorn': 1970, 'exercisedValue': 0, 'unexercisedValue': 0}, {'maxAge': 1, 'name': "Mr. Ronan  O'Loan", 'age': 58, 'title': 'Chief Human Resources Officer', 'yearBorn': 1966, 'exercisedValue': 0, 'unexercisedValue': 0}, {'maxAge': 1, 'name': 'Mr. Lance  Solomon', 'age': 54, 'title': 'Chief Product Officer', 'yearBorn': 1970, 'exercisedValue': 0, 'unexercisedValue': 0}, {'maxAge': 1, 'name': 'Mr. Michael  Strand', 'title': 'Executive VP &amp; Chief Revenue Officer',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</si>
  <si>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</si>
  <si>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</si>
  <si>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</si>
  <si>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</si>
  <si>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</si>
  <si>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</si>
  <si>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</si>
  <si>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</si>
  <si>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</si>
  <si>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</si>
  <si>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</si>
  <si>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</si>
  <si>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</si>
  <si>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</si>
  <si>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</si>
  <si>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</si>
  <si>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</si>
  <si>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</si>
  <si>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</si>
  <si>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</si>
  <si>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</si>
  <si>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</si>
  <si>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</si>
  <si>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</si>
  <si>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</si>
  <si>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</si>
  <si>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</si>
  <si>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</si>
  <si>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</si>
  <si>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</si>
  <si>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</si>
  <si>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</si>
  <si>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</si>
  <si>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</si>
  <si>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</si>
  <si>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</si>
  <si>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</si>
  <si>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</si>
  <si>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</si>
  <si>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</si>
  <si>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</si>
  <si>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</si>
  <si>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</si>
  <si>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</si>
  <si>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</si>
  <si>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</si>
  <si>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</si>
  <si>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</si>
  <si>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</si>
  <si>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</si>
  <si>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</si>
  <si>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</si>
  <si>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</si>
  <si>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</si>
  <si>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</si>
  <si>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</si>
  <si>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</si>
  <si>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</si>
  <si>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ASE</t>
  </si>
  <si>
    <t>quoteType</t>
  </si>
  <si>
    <t>EQUITY</t>
  </si>
  <si>
    <t>symbol</t>
  </si>
  <si>
    <t>underlyingSymbol</t>
  </si>
  <si>
    <t>shortName</t>
  </si>
  <si>
    <t>Mynd.ai,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</si>
  <si>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</si>
  <si>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</si>
  <si>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</si>
  <si>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</si>
  <si>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</si>
  <si>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</si>
  <si>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</si>
  <si>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d7d9c6b7-2f54-3daa-903a-7f2d1c97d63d</t>
  </si>
  <si>
    <t>messageBoardId</t>
  </si>
  <si>
    <t>finmb_1877344370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</si>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</sst>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ynd.ai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96.69557937643796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7.9883648E7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1.688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-1.0</v>
      </c>
      <c r="C2" s="1">
        <v>22.0</v>
      </c>
      <c r="D2" s="1">
        <v>-37.0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1.0</v>
      </c>
      <c r="C3" s="1">
        <v>88.0</v>
      </c>
      <c r="D3" s="1">
        <v>90.0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5.0</v>
      </c>
      <c r="C4" s="1">
        <v>3.0</v>
      </c>
      <c r="D4" s="1">
        <v>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6.0</v>
      </c>
      <c r="C5" s="1">
        <v>4.0</v>
      </c>
      <c r="D5" s="1">
        <v>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0.0</v>
      </c>
      <c r="C6" s="1">
        <v>0.0</v>
      </c>
      <c r="D6" s="1">
        <v>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9.0</v>
      </c>
      <c r="C7" s="1">
        <v>3.0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1.0</v>
      </c>
      <c r="C8" s="1">
        <v>0.0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-8.0</v>
      </c>
      <c r="C9" s="1">
        <v>-12.0</v>
      </c>
      <c r="D9" s="1">
        <v>-1.0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6.0</v>
      </c>
      <c r="C10" s="1">
        <v>-12.0</v>
      </c>
      <c r="D10" s="1">
        <v>-5.0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-46.0</v>
      </c>
      <c r="C11" s="1">
        <v>25.0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-57.0</v>
      </c>
      <c r="C12" s="1">
        <v>-20.0</v>
      </c>
      <c r="D12" s="1">
        <v>54.0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54.0</v>
      </c>
      <c r="C13" s="1">
        <v>-1.0</v>
      </c>
      <c r="D13" s="1">
        <v>-23.0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3.0</v>
      </c>
      <c r="C14" s="1">
        <v>7.0</v>
      </c>
      <c r="D14" s="1">
        <v>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19.0</v>
      </c>
      <c r="C15" s="1">
        <v>-19.0</v>
      </c>
      <c r="D15" s="1">
        <v>-5.0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-21.0</v>
      </c>
      <c r="C16" s="1">
        <v>-5.0</v>
      </c>
      <c r="D16" s="1">
        <v>-2.0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-1.0</v>
      </c>
      <c r="C17" s="1">
        <v>-82.0</v>
      </c>
      <c r="D17" s="1">
        <v>-38.0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1">
        <v>0.0</v>
      </c>
      <c r="C18" s="1">
        <v>-6.0</v>
      </c>
      <c r="D18" s="1">
        <v>16.0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1">
        <v>0.0</v>
      </c>
      <c r="C19" s="1">
        <v>-1.0</v>
      </c>
      <c r="D19" s="1">
        <v>-4.0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1">
        <v>0.0</v>
      </c>
      <c r="C20" s="1">
        <v>-7.0</v>
      </c>
      <c r="D20" s="1">
        <v>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-1.0</v>
      </c>
      <c r="C21" s="1">
        <v>-15.0</v>
      </c>
      <c r="D21" s="1">
        <v>19.0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58.0</v>
      </c>
      <c r="C22" s="1">
        <v>63.0</v>
      </c>
      <c r="D22" s="1">
        <v>127.0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1">
        <v>58.0</v>
      </c>
      <c r="C23" s="1">
        <v>63.0</v>
      </c>
      <c r="D23" s="1">
        <v>127.0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</v>
      </c>
      <c r="B24" s="1">
        <v>-33.0</v>
      </c>
      <c r="C24" s="1">
        <v>-52.0</v>
      </c>
      <c r="D24" s="1">
        <v>-80.0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</v>
      </c>
      <c r="B25" s="1">
        <v>-33.0</v>
      </c>
      <c r="C25" s="1">
        <v>-52.0</v>
      </c>
      <c r="D25" s="1">
        <v>-80.0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</v>
      </c>
      <c r="B26" s="1">
        <v>0.0</v>
      </c>
      <c r="C26" s="1">
        <v>0.0</v>
      </c>
      <c r="D26" s="1">
        <v>-2.0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</v>
      </c>
      <c r="B27" s="1">
        <v>25.0</v>
      </c>
      <c r="C27" s="1">
        <v>11.0</v>
      </c>
      <c r="D27" s="1">
        <v>44.0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</v>
      </c>
      <c r="B28" s="1">
        <v>32.0</v>
      </c>
      <c r="C28" s="1">
        <v>-1.0</v>
      </c>
      <c r="D28" s="1">
        <v>92.0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1">
        <v>2.0</v>
      </c>
      <c r="C29" s="1">
        <v>-11.0</v>
      </c>
      <c r="D29" s="1">
        <v>62.0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1">
        <v>0.0</v>
      </c>
      <c r="C31" s="1">
        <v>0.0</v>
      </c>
      <c r="D31" s="1">
        <v>5.0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1">
        <v>6.0</v>
      </c>
      <c r="C32" s="1">
        <v>96.0</v>
      </c>
      <c r="D32" s="1">
        <v>91.0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1">
        <v>0.0</v>
      </c>
      <c r="C33" s="1">
        <v>0.0</v>
      </c>
      <c r="D33" s="1">
        <v>43.0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</v>
      </c>
      <c r="B34" s="1">
        <v>0.0</v>
      </c>
      <c r="C34" s="1">
        <v>0.0</v>
      </c>
      <c r="D34" s="1">
        <v>46.0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1">
        <v>0.0</v>
      </c>
      <c r="C35" s="1">
        <v>0.0</v>
      </c>
      <c r="D35" s="1">
        <v>-49.0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</v>
      </c>
      <c r="B36" s="1">
        <v>25.0</v>
      </c>
      <c r="C36" s="1">
        <v>11.0</v>
      </c>
      <c r="D36" s="1">
        <v>46.0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0.0</v>
      </c>
      <c r="C3" s="1">
        <v>29.0</v>
      </c>
      <c r="D3" s="1">
        <v>91.0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29.0</v>
      </c>
      <c r="D4" s="1">
        <v>91.0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61.0</v>
      </c>
      <c r="D5" s="1">
        <v>63.0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3.0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7.0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72.0</v>
      </c>
      <c r="D8" s="1">
        <v>68.0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111.0</v>
      </c>
      <c r="D9" s="1">
        <v>53.0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0.0</v>
      </c>
      <c r="C10" s="1">
        <v>9.0</v>
      </c>
      <c r="D10" s="1">
        <v>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0.0</v>
      </c>
      <c r="C11" s="1">
        <v>5.0</v>
      </c>
      <c r="D11" s="1">
        <v>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228.0</v>
      </c>
      <c r="D12" s="1">
        <v>226.0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0.0</v>
      </c>
      <c r="C13" s="1">
        <v>24.0</v>
      </c>
      <c r="D13" s="1">
        <v>39.0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-18.0</v>
      </c>
      <c r="D14" s="1">
        <v>-19.0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6.0</v>
      </c>
      <c r="D15" s="1">
        <v>19.0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42.0</v>
      </c>
      <c r="D16" s="1">
        <v>46.0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48.0</v>
      </c>
      <c r="D17" s="1">
        <v>51.0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0.0</v>
      </c>
      <c r="C18" s="1">
        <v>44.0</v>
      </c>
      <c r="D18" s="1">
        <v>56.0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0.0</v>
      </c>
      <c r="C19" s="1">
        <v>10.0</v>
      </c>
      <c r="D19" s="1">
        <v>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0.0</v>
      </c>
      <c r="C20" s="1">
        <v>369.0</v>
      </c>
      <c r="D20" s="1">
        <v>404.0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0.0</v>
      </c>
      <c r="C22" s="1">
        <v>81.0</v>
      </c>
      <c r="D22" s="1">
        <v>59.0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0.0</v>
      </c>
      <c r="C23" s="1">
        <v>46.0</v>
      </c>
      <c r="D23" s="1">
        <v>40.0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47.0</v>
      </c>
      <c r="D24" s="1">
        <v>31.0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19.0</v>
      </c>
      <c r="D25" s="1">
        <v>19.0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1.0</v>
      </c>
      <c r="D26" s="1">
        <v>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10.0</v>
      </c>
      <c r="D27" s="1">
        <v>14.0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19.0</v>
      </c>
      <c r="D28" s="1">
        <v>28.0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207.0</v>
      </c>
      <c r="D29" s="1">
        <v>179.0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4.0</v>
      </c>
      <c r="D30" s="1">
        <v>69.0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1.0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17.0</v>
      </c>
      <c r="D32" s="1">
        <v>21.0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0.0</v>
      </c>
      <c r="D33" s="1">
        <v>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1.0</v>
      </c>
      <c r="D34" s="1">
        <v>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0.0</v>
      </c>
      <c r="C35" s="1">
        <v>232.0</v>
      </c>
      <c r="D35" s="1">
        <v>279.0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0.0</v>
      </c>
      <c r="C36" s="1">
        <v>42.0</v>
      </c>
      <c r="D36" s="1">
        <v>45.0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0.0</v>
      </c>
      <c r="C37" s="1">
        <v>448.0</v>
      </c>
      <c r="D37" s="1">
        <v>474.0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-316.0</v>
      </c>
      <c r="D38" s="1">
        <v>-354.0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4.0</v>
      </c>
      <c r="D39" s="1">
        <v>3.0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137.0</v>
      </c>
      <c r="D40" s="1">
        <v>124.0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0.0</v>
      </c>
      <c r="D41" s="1">
        <v>1.0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137.0</v>
      </c>
      <c r="D42" s="1">
        <v>126.0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369.0</v>
      </c>
      <c r="D43" s="1">
        <v>404.0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42.0</v>
      </c>
      <c r="C45" s="1">
        <v>42.0</v>
      </c>
      <c r="D45" s="1">
        <v>45.0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42.0</v>
      </c>
      <c r="C46" s="1">
        <v>42.0</v>
      </c>
      <c r="D46" s="1">
        <v>45.0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0.0</v>
      </c>
      <c r="C47" s="1" t="s">
        <v>102</v>
      </c>
      <c r="D47" s="1" t="s">
        <v>103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0.0</v>
      </c>
      <c r="C48" s="1">
        <v>46.0</v>
      </c>
      <c r="D48" s="1">
        <v>25.0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0.0</v>
      </c>
      <c r="C49" s="1" t="s">
        <v>106</v>
      </c>
      <c r="D49" s="1" t="s">
        <v>107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108</v>
      </c>
      <c r="B50" s="1">
        <v>0.0</v>
      </c>
      <c r="C50" s="1">
        <v>56.0</v>
      </c>
      <c r="D50" s="1">
        <v>109.0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109</v>
      </c>
      <c r="B51" s="1">
        <v>0.0</v>
      </c>
      <c r="C51" s="1">
        <v>26.0</v>
      </c>
      <c r="D51" s="1">
        <v>17.0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110</v>
      </c>
      <c r="B52" s="1">
        <v>16.0</v>
      </c>
      <c r="C52" s="1">
        <v>15.0</v>
      </c>
      <c r="D52" s="1">
        <v>18.0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111</v>
      </c>
      <c r="B53" s="1">
        <v>0.0</v>
      </c>
      <c r="C53" s="1">
        <v>0.0</v>
      </c>
      <c r="D53" s="1">
        <v>1.0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112</v>
      </c>
      <c r="B54" s="1">
        <v>0.0</v>
      </c>
      <c r="C54" s="1">
        <v>0.0</v>
      </c>
      <c r="D54" s="1">
        <v>5.0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113</v>
      </c>
      <c r="B55" s="1">
        <v>0.0</v>
      </c>
      <c r="C55" s="1">
        <v>76.0</v>
      </c>
      <c r="D55" s="1">
        <v>81.0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114</v>
      </c>
      <c r="B56" s="1">
        <v>0.0</v>
      </c>
      <c r="C56" s="1">
        <v>110.0</v>
      </c>
      <c r="D56" s="1">
        <v>52.0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115</v>
      </c>
      <c r="B57" s="1">
        <v>0.0</v>
      </c>
      <c r="C57" s="1">
        <v>1.0</v>
      </c>
      <c r="D57" s="1">
        <v>5.0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116</v>
      </c>
      <c r="B58" s="1">
        <v>0.0</v>
      </c>
      <c r="C58" s="1">
        <v>18.0</v>
      </c>
      <c r="D58" s="1">
        <v>20.0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117</v>
      </c>
      <c r="B59" s="1">
        <v>0.0</v>
      </c>
      <c r="C59" s="1">
        <v>2.0</v>
      </c>
      <c r="D59" s="1">
        <v>2.0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448.0</v>
      </c>
      <c r="C2" s="1">
        <v>585.0</v>
      </c>
      <c r="D2" s="1">
        <v>414.0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448.0</v>
      </c>
      <c r="C3" s="1">
        <v>585.0</v>
      </c>
      <c r="D3" s="1">
        <v>414.0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323.0</v>
      </c>
      <c r="C4" s="1">
        <v>441.0</v>
      </c>
      <c r="D4" s="1">
        <v>310.0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125.0</v>
      </c>
      <c r="C5" s="1">
        <v>144.0</v>
      </c>
      <c r="D5" s="1">
        <v>103.0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91.0</v>
      </c>
      <c r="C6" s="1">
        <v>95.0</v>
      </c>
      <c r="D6" s="1">
        <v>82.0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35.0</v>
      </c>
      <c r="C7" s="1">
        <v>41.0</v>
      </c>
      <c r="D7" s="1">
        <v>34.0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127.0</v>
      </c>
      <c r="C8" s="1">
        <v>137.0</v>
      </c>
      <c r="D8" s="1">
        <v>117.0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-2.0</v>
      </c>
      <c r="C9" s="1">
        <v>7.0</v>
      </c>
      <c r="D9" s="1">
        <v>-14.0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-17.0</v>
      </c>
      <c r="C10" s="1">
        <v>-1.0</v>
      </c>
      <c r="D10" s="1">
        <v>-4.0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-17.0</v>
      </c>
      <c r="C11" s="1">
        <v>-1.0</v>
      </c>
      <c r="D11" s="1">
        <v>-4.0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-2.0</v>
      </c>
      <c r="C12" s="1">
        <v>59.0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-4.0</v>
      </c>
      <c r="C13" s="1">
        <v>5.0</v>
      </c>
      <c r="D13" s="1">
        <v>-16.0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-46.0</v>
      </c>
      <c r="C14" s="1">
        <v>-23.0</v>
      </c>
      <c r="D14" s="1">
        <v>-10.0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0.0</v>
      </c>
      <c r="C15" s="1">
        <v>-50.0</v>
      </c>
      <c r="D15" s="1">
        <v>-19.0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13.0</v>
      </c>
      <c r="C16" s="1">
        <v>4.0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8.0</v>
      </c>
      <c r="C17" s="1">
        <v>9.0</v>
      </c>
      <c r="D17" s="1">
        <v>-46.0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1.0</v>
      </c>
      <c r="C18" s="1">
        <v>-25.0</v>
      </c>
      <c r="D18" s="1">
        <v>-9.0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6.0</v>
      </c>
      <c r="C19" s="1">
        <v>35.0</v>
      </c>
      <c r="D19" s="1">
        <v>-37.0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-7.0</v>
      </c>
      <c r="C20" s="1">
        <v>-12.0</v>
      </c>
      <c r="D20" s="1">
        <v>-82.0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-1.0</v>
      </c>
      <c r="C21" s="1">
        <v>22.0</v>
      </c>
      <c r="D21" s="1">
        <v>-37.0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96</v>
      </c>
      <c r="B22" s="1">
        <v>0.0</v>
      </c>
      <c r="C22" s="1">
        <v>0.0</v>
      </c>
      <c r="D22" s="1">
        <v>-3.0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-1.0</v>
      </c>
      <c r="C23" s="1">
        <v>22.0</v>
      </c>
      <c r="D23" s="1">
        <v>-37.0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>
        <v>-1.0</v>
      </c>
      <c r="C24" s="1">
        <v>22.0</v>
      </c>
      <c r="D24" s="1">
        <v>-37.0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>
        <v>6.0</v>
      </c>
      <c r="C25" s="1">
        <v>35.0</v>
      </c>
      <c r="D25" s="1">
        <v>-37.0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 t="s">
        <v>143</v>
      </c>
      <c r="C27" s="1" t="s">
        <v>144</v>
      </c>
      <c r="D27" s="1" t="s">
        <v>145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 t="s">
        <v>147</v>
      </c>
      <c r="C28" s="1" t="s">
        <v>148</v>
      </c>
      <c r="D28" s="1" t="s">
        <v>149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>
        <v>42.0</v>
      </c>
      <c r="C29" s="1">
        <v>42.0</v>
      </c>
      <c r="D29" s="1">
        <v>42.0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151</v>
      </c>
      <c r="B30" s="1" t="s">
        <v>143</v>
      </c>
      <c r="C30" s="1" t="s">
        <v>144</v>
      </c>
      <c r="D30" s="1" t="s">
        <v>145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 t="s">
        <v>147</v>
      </c>
      <c r="C31" s="1" t="s">
        <v>148</v>
      </c>
      <c r="D31" s="1" t="s">
        <v>149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>
        <v>42.0</v>
      </c>
      <c r="C32" s="1">
        <v>42.0</v>
      </c>
      <c r="D32" s="1">
        <v>42.0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 t="s">
        <v>155</v>
      </c>
      <c r="C33" s="1" t="s">
        <v>156</v>
      </c>
      <c r="D33" s="1" t="s">
        <v>157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158</v>
      </c>
      <c r="B34" s="1" t="s">
        <v>155</v>
      </c>
      <c r="C34" s="1" t="s">
        <v>156</v>
      </c>
      <c r="D34" s="1" t="s">
        <v>157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159</v>
      </c>
      <c r="B35" s="1">
        <v>10.0</v>
      </c>
      <c r="C35" s="1">
        <v>10.0</v>
      </c>
      <c r="D35" s="1">
        <v>10.0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>
        <v>3.0</v>
      </c>
      <c r="C37" s="1">
        <v>11.0</v>
      </c>
      <c r="D37" s="1">
        <v>-9.0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161</v>
      </c>
      <c r="B38" s="1">
        <v>2.0</v>
      </c>
      <c r="C38" s="1">
        <v>10.0</v>
      </c>
      <c r="D38" s="1">
        <v>-10.0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1">
        <v>-2.0</v>
      </c>
      <c r="C39" s="1">
        <v>7.0</v>
      </c>
      <c r="D39" s="1">
        <v>-14.0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163</v>
      </c>
      <c r="B40" s="1">
        <v>5.0</v>
      </c>
      <c r="C40" s="1">
        <v>13.0</v>
      </c>
      <c r="D40" s="1">
        <v>-6.0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164</v>
      </c>
      <c r="B41" s="1" t="s">
        <v>165</v>
      </c>
      <c r="C41" s="1" t="s">
        <v>166</v>
      </c>
      <c r="D41" s="1" t="s">
        <v>167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4.0</v>
      </c>
      <c r="C42" s="1">
        <v>-31.0</v>
      </c>
      <c r="D42" s="1">
        <v>54.0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36.0</v>
      </c>
      <c r="C43" s="1">
        <v>80.0</v>
      </c>
      <c r="D43" s="1">
        <v>61.0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5.0</v>
      </c>
      <c r="C44" s="1">
        <v>49.0</v>
      </c>
      <c r="D44" s="1">
        <v>1.0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-20.0</v>
      </c>
      <c r="C45" s="1">
        <v>-23.0</v>
      </c>
      <c r="D45" s="1">
        <v>-9.0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-3.0</v>
      </c>
      <c r="C46" s="1">
        <v>-1.0</v>
      </c>
      <c r="D46" s="1">
        <v>-65.0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-3.0</v>
      </c>
      <c r="C47" s="1">
        <v>-25.0</v>
      </c>
      <c r="D47" s="1">
        <v>-10.0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1">
        <v>-2.0</v>
      </c>
      <c r="C48" s="1">
        <v>3.0</v>
      </c>
      <c r="D48" s="1">
        <v>-10.0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8.0</v>
      </c>
      <c r="C50" s="1">
        <v>11.0</v>
      </c>
      <c r="D50" s="1">
        <v>7.0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1">
        <v>60.0</v>
      </c>
      <c r="C51" s="1">
        <v>60.0</v>
      </c>
      <c r="D51" s="1">
        <v>51.0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178</v>
      </c>
      <c r="B52" s="1">
        <v>31.0</v>
      </c>
      <c r="C52" s="1">
        <v>34.0</v>
      </c>
      <c r="D52" s="1">
        <v>31.0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179</v>
      </c>
      <c r="B53" s="1">
        <v>35.0</v>
      </c>
      <c r="C53" s="1">
        <v>41.0</v>
      </c>
      <c r="D53" s="1">
        <v>34.0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180</v>
      </c>
      <c r="B54" s="1">
        <v>2.0</v>
      </c>
      <c r="C54" s="1">
        <v>1.0</v>
      </c>
      <c r="D54" s="1">
        <v>2.0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181</v>
      </c>
      <c r="B55" s="1">
        <v>0.0</v>
      </c>
      <c r="C55" s="1">
        <v>0.0</v>
      </c>
      <c r="D55" s="1">
        <v>1.0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182</v>
      </c>
      <c r="B56" s="1">
        <v>0.0</v>
      </c>
      <c r="C56" s="1">
        <v>0.0</v>
      </c>
      <c r="D56" s="1">
        <v>1.0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184</v>
      </c>
      <c r="B3" s="1">
        <v>0.0</v>
      </c>
      <c r="C3" s="1">
        <v>0.0</v>
      </c>
      <c r="D3" s="1" t="s">
        <v>185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186</v>
      </c>
      <c r="B4" s="1">
        <v>0.0</v>
      </c>
      <c r="C4" s="1">
        <v>0.0</v>
      </c>
      <c r="D4" s="1" t="s">
        <v>187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188</v>
      </c>
      <c r="B5" s="1">
        <v>0.0</v>
      </c>
      <c r="C5" s="1">
        <v>0.0</v>
      </c>
      <c r="D5" s="1" t="s">
        <v>189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190</v>
      </c>
      <c r="B6" s="1">
        <v>0.0</v>
      </c>
      <c r="C6" s="1">
        <v>0.0</v>
      </c>
      <c r="D6" s="1" t="s">
        <v>191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193</v>
      </c>
      <c r="B8" s="1" t="s">
        <v>194</v>
      </c>
      <c r="C8" s="1" t="s">
        <v>195</v>
      </c>
      <c r="D8" s="1" t="s">
        <v>196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197</v>
      </c>
      <c r="B9" s="1" t="s">
        <v>198</v>
      </c>
      <c r="C9" s="1" t="s">
        <v>199</v>
      </c>
      <c r="D9" s="1" t="s">
        <v>200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201</v>
      </c>
      <c r="B10" s="1" t="s">
        <v>202</v>
      </c>
      <c r="C10" s="1" t="s">
        <v>203</v>
      </c>
      <c r="D10" s="1" t="s">
        <v>204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205</v>
      </c>
      <c r="B11" s="1" t="s">
        <v>206</v>
      </c>
      <c r="C11" s="1" t="s">
        <v>207</v>
      </c>
      <c r="D11" s="1" t="s">
        <v>208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209</v>
      </c>
      <c r="B12" s="1" t="s">
        <v>210</v>
      </c>
      <c r="C12" s="1" t="s">
        <v>211</v>
      </c>
      <c r="D12" s="1" t="s">
        <v>212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213</v>
      </c>
      <c r="B13" s="1" t="s">
        <v>214</v>
      </c>
      <c r="C13" s="1" t="s">
        <v>215</v>
      </c>
      <c r="D13" s="1" t="s">
        <v>216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217</v>
      </c>
      <c r="B14" s="1" t="s">
        <v>218</v>
      </c>
      <c r="C14" s="1" t="s">
        <v>219</v>
      </c>
      <c r="D14" s="1" t="s">
        <v>220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221</v>
      </c>
      <c r="B15" s="1" t="s">
        <v>214</v>
      </c>
      <c r="C15" s="1" t="s">
        <v>215</v>
      </c>
      <c r="D15" s="1" t="s">
        <v>222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 t="s">
        <v>224</v>
      </c>
      <c r="C16" s="1" t="s">
        <v>225</v>
      </c>
      <c r="D16" s="1" t="s">
        <v>226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227</v>
      </c>
      <c r="B17" s="1">
        <v>0.0</v>
      </c>
      <c r="C17" s="1">
        <v>0.0</v>
      </c>
      <c r="D17" s="1" t="s">
        <v>228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229</v>
      </c>
      <c r="B18" s="1">
        <v>0.0</v>
      </c>
      <c r="C18" s="1">
        <v>0.0</v>
      </c>
      <c r="D18" s="1" t="s">
        <v>230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231</v>
      </c>
      <c r="B20" s="1">
        <v>0.0</v>
      </c>
      <c r="C20" s="1">
        <v>0.0</v>
      </c>
      <c r="D20" s="1" t="s">
        <v>232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233</v>
      </c>
      <c r="B21" s="1">
        <v>0.0</v>
      </c>
      <c r="C21" s="1">
        <v>0.0</v>
      </c>
      <c r="D21" s="1" t="s">
        <v>234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235</v>
      </c>
      <c r="B22" s="1">
        <v>0.0</v>
      </c>
      <c r="C22" s="1">
        <v>0.0</v>
      </c>
      <c r="D22" s="1" t="s">
        <v>236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237</v>
      </c>
      <c r="B23" s="1">
        <v>0.0</v>
      </c>
      <c r="C23" s="1">
        <v>0.0</v>
      </c>
      <c r="D23" s="1" t="s">
        <v>238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240</v>
      </c>
      <c r="B25" s="1">
        <v>0.0</v>
      </c>
      <c r="C25" s="1" t="s">
        <v>106</v>
      </c>
      <c r="D25" s="1" t="s">
        <v>241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242</v>
      </c>
      <c r="B26" s="1">
        <v>0.0</v>
      </c>
      <c r="C26" s="1" t="s">
        <v>243</v>
      </c>
      <c r="D26" s="1" t="s">
        <v>244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245</v>
      </c>
      <c r="B27" s="1">
        <v>0.0</v>
      </c>
      <c r="C27" s="1" t="s">
        <v>143</v>
      </c>
      <c r="D27" s="1" t="s">
        <v>246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247</v>
      </c>
      <c r="B28" s="1">
        <v>0.0</v>
      </c>
      <c r="C28" s="1">
        <v>0.0</v>
      </c>
      <c r="D28" s="1" t="s">
        <v>248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249</v>
      </c>
      <c r="B29" s="1">
        <v>0.0</v>
      </c>
      <c r="C29" s="1">
        <v>0.0</v>
      </c>
      <c r="D29" s="1" t="s">
        <v>250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251</v>
      </c>
      <c r="B30" s="1">
        <v>0.0</v>
      </c>
      <c r="C30" s="1">
        <v>0.0</v>
      </c>
      <c r="D30" s="1" t="s">
        <v>252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253</v>
      </c>
      <c r="B31" s="1">
        <v>0.0</v>
      </c>
      <c r="C31" s="1">
        <v>0.0</v>
      </c>
      <c r="D31" s="1" t="s">
        <v>254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256</v>
      </c>
      <c r="B33" s="1">
        <v>0.0</v>
      </c>
      <c r="C33" s="1">
        <v>41.0</v>
      </c>
      <c r="D33" s="1" t="s">
        <v>257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258</v>
      </c>
      <c r="B34" s="1">
        <v>0.0</v>
      </c>
      <c r="C34" s="1" t="s">
        <v>259</v>
      </c>
      <c r="D34" s="1" t="s">
        <v>260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261</v>
      </c>
      <c r="B35" s="1">
        <v>0.0</v>
      </c>
      <c r="C35" s="1" t="s">
        <v>262</v>
      </c>
      <c r="D35" s="1" t="s">
        <v>263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264</v>
      </c>
      <c r="B36" s="1">
        <v>0.0</v>
      </c>
      <c r="C36" s="1" t="s">
        <v>265</v>
      </c>
      <c r="D36" s="1" t="s">
        <v>266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267</v>
      </c>
      <c r="B37" s="1">
        <v>0.0</v>
      </c>
      <c r="C37" s="1" t="s">
        <v>268</v>
      </c>
      <c r="D37" s="1" t="s">
        <v>269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270</v>
      </c>
      <c r="B38" s="1" t="s">
        <v>271</v>
      </c>
      <c r="C38" s="1" t="s">
        <v>272</v>
      </c>
      <c r="D38" s="1" t="s">
        <v>273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274</v>
      </c>
      <c r="B39" s="1" t="s">
        <v>275</v>
      </c>
      <c r="C39" s="1" t="s">
        <v>276</v>
      </c>
      <c r="D39" s="1" t="s">
        <v>277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278</v>
      </c>
      <c r="B40" s="1" t="s">
        <v>279</v>
      </c>
      <c r="C40" s="1" t="s">
        <v>280</v>
      </c>
      <c r="D40" s="1" t="s">
        <v>281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282</v>
      </c>
      <c r="B41" s="1">
        <v>0.0</v>
      </c>
      <c r="C41" s="1" t="s">
        <v>283</v>
      </c>
      <c r="D41" s="1" t="s">
        <v>284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285</v>
      </c>
      <c r="B42" s="1">
        <v>0.0</v>
      </c>
      <c r="C42" s="1">
        <v>2.0</v>
      </c>
      <c r="D42" s="1" t="s">
        <v>286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287</v>
      </c>
      <c r="B43" s="1">
        <v>0.0</v>
      </c>
      <c r="C43" s="1" t="s">
        <v>288</v>
      </c>
      <c r="D43" s="1" t="s">
        <v>289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290</v>
      </c>
      <c r="B44" s="1">
        <v>0.0</v>
      </c>
      <c r="C44" s="1" t="s">
        <v>291</v>
      </c>
      <c r="D44" s="1" t="s">
        <v>292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294</v>
      </c>
      <c r="B46" s="1">
        <v>0.0</v>
      </c>
      <c r="C46" s="1" t="s">
        <v>295</v>
      </c>
      <c r="D46" s="1" t="s">
        <v>296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297</v>
      </c>
      <c r="B47" s="1">
        <v>0.0</v>
      </c>
      <c r="C47" s="1" t="s">
        <v>298</v>
      </c>
      <c r="D47" s="1" t="s">
        <v>299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300</v>
      </c>
      <c r="B48" s="1">
        <v>0.0</v>
      </c>
      <c r="C48" s="1" t="s">
        <v>301</v>
      </c>
      <c r="D48" s="1" t="s">
        <v>302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303</v>
      </c>
      <c r="B49" s="1">
        <v>0.0</v>
      </c>
      <c r="C49" s="1" t="s">
        <v>304</v>
      </c>
      <c r="D49" s="1" t="s">
        <v>305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306</v>
      </c>
      <c r="B50" s="1">
        <v>0.0</v>
      </c>
      <c r="C50" s="1" t="s">
        <v>307</v>
      </c>
      <c r="D50" s="1" t="s">
        <v>308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309</v>
      </c>
      <c r="B51" s="1">
        <v>0.0</v>
      </c>
      <c r="C51" s="1" t="s">
        <v>310</v>
      </c>
      <c r="D51" s="1" t="s">
        <v>311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312</v>
      </c>
      <c r="B52" s="1">
        <v>0.0</v>
      </c>
      <c r="C52" s="1">
        <v>0.0</v>
      </c>
      <c r="D52" s="1" t="s">
        <v>313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314</v>
      </c>
      <c r="B53" s="1">
        <v>0.0</v>
      </c>
      <c r="C53" s="1" t="s">
        <v>315</v>
      </c>
      <c r="D53" s="1" t="s">
        <v>316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317</v>
      </c>
      <c r="B54" s="1">
        <v>0.0</v>
      </c>
      <c r="C54" s="1" t="s">
        <v>310</v>
      </c>
      <c r="D54" s="1" t="s">
        <v>318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319</v>
      </c>
      <c r="B55" s="1">
        <v>0.0</v>
      </c>
      <c r="C55" s="1">
        <v>0.0</v>
      </c>
      <c r="D55" s="1" t="s">
        <v>320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321</v>
      </c>
      <c r="B56" s="1">
        <v>0.0</v>
      </c>
      <c r="C56" s="1">
        <v>0.0</v>
      </c>
      <c r="D56" s="1" t="s">
        <v>322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323</v>
      </c>
      <c r="B57" s="1">
        <v>0.0</v>
      </c>
      <c r="C57" s="1">
        <v>0.0</v>
      </c>
      <c r="D57" s="1" t="s">
        <v>324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325</v>
      </c>
      <c r="B58" s="1">
        <v>0.0</v>
      </c>
      <c r="C58" s="1">
        <v>0.0</v>
      </c>
      <c r="D58" s="1" t="s">
        <v>326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327</v>
      </c>
      <c r="B59" s="1">
        <v>0.0</v>
      </c>
      <c r="C59" s="1">
        <v>0.0</v>
      </c>
      <c r="D59" s="1" t="s">
        <v>328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329</v>
      </c>
      <c r="B60" s="1">
        <v>0.0</v>
      </c>
      <c r="C60" s="1">
        <v>0.0</v>
      </c>
      <c r="D60" s="1" t="s">
        <v>330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331</v>
      </c>
      <c r="B61" s="1">
        <v>0.0</v>
      </c>
      <c r="C61" s="1" t="s">
        <v>332</v>
      </c>
      <c r="D61" s="1" t="s">
        <v>333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334</v>
      </c>
      <c r="B62" s="1">
        <v>0.0</v>
      </c>
      <c r="C62" s="1" t="s">
        <v>335</v>
      </c>
      <c r="D62" s="1" t="s">
        <v>336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337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338</v>
      </c>
      <c r="B64" s="1">
        <v>0.0</v>
      </c>
      <c r="C64" s="1">
        <v>0.0</v>
      </c>
      <c r="D64" s="1" t="s">
        <v>339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340</v>
      </c>
      <c r="B65" s="1">
        <v>0.0</v>
      </c>
      <c r="C65" s="1">
        <v>0.0</v>
      </c>
      <c r="D65" s="1" t="s">
        <v>341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342</v>
      </c>
      <c r="B66" s="1">
        <v>0.0</v>
      </c>
      <c r="C66" s="1">
        <v>0.0</v>
      </c>
      <c r="D66" s="1" t="s">
        <v>343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344</v>
      </c>
      <c r="B67" s="1">
        <v>0.0</v>
      </c>
      <c r="C67" s="1">
        <v>0.0</v>
      </c>
      <c r="D67" s="1" t="s">
        <v>345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346</v>
      </c>
      <c r="B68" s="1">
        <v>0.0</v>
      </c>
      <c r="C68" s="1">
        <v>0.0</v>
      </c>
      <c r="D68" s="1" t="s">
        <v>347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348</v>
      </c>
      <c r="B69" s="1">
        <v>0.0</v>
      </c>
      <c r="C69" s="1">
        <v>0.0</v>
      </c>
      <c r="D69" s="1" t="s">
        <v>349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350</v>
      </c>
      <c r="B70" s="1">
        <v>0.0</v>
      </c>
      <c r="C70" s="1">
        <v>0.0</v>
      </c>
      <c r="D70" s="1" t="s">
        <v>351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352</v>
      </c>
      <c r="B71" s="1">
        <v>0.0</v>
      </c>
      <c r="C71" s="1">
        <v>0.0</v>
      </c>
      <c r="D71" s="1" t="s">
        <v>353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354</v>
      </c>
      <c r="B72" s="1">
        <v>0.0</v>
      </c>
      <c r="C72" s="1">
        <v>0.0</v>
      </c>
      <c r="D72" s="1" t="s">
        <v>355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356</v>
      </c>
      <c r="B73" s="1">
        <v>0.0</v>
      </c>
      <c r="C73" s="1">
        <v>0.0</v>
      </c>
      <c r="D73" s="1" t="s">
        <v>357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358</v>
      </c>
      <c r="B74" s="1">
        <v>0.0</v>
      </c>
      <c r="C74" s="1">
        <v>0.0</v>
      </c>
      <c r="D74" s="1" t="s">
        <v>359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360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361</v>
      </c>
      <c r="B2" s="1" t="s">
        <v>362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363</v>
      </c>
      <c r="B3" s="1" t="s">
        <v>364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365</v>
      </c>
      <c r="B4" s="1" t="s">
        <v>366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363</v>
      </c>
      <c r="B5" s="1" t="s">
        <v>364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367</v>
      </c>
      <c r="B6" s="1" t="s">
        <v>368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369</v>
      </c>
      <c r="B7" s="1" t="s">
        <v>370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371</v>
      </c>
      <c r="B8" s="1" t="s">
        <v>372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373</v>
      </c>
      <c r="B9" s="1" t="s">
        <v>374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375</v>
      </c>
      <c r="B10" s="1" t="s">
        <v>372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376</v>
      </c>
      <c r="B11" s="1" t="s">
        <v>377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378</v>
      </c>
      <c r="B12" s="1" t="s">
        <v>377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379</v>
      </c>
      <c r="B13" s="1" t="s">
        <v>380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381</v>
      </c>
      <c r="B14" s="1" t="s">
        <v>382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383</v>
      </c>
      <c r="B15" s="1" t="s">
        <v>364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384</v>
      </c>
      <c r="B16" s="1" t="s">
        <v>364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385</v>
      </c>
      <c r="B17" s="1" t="s">
        <v>386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387</v>
      </c>
      <c r="B18" s="1" t="s">
        <v>364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388</v>
      </c>
      <c r="B19" s="1" t="s">
        <v>389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390</v>
      </c>
      <c r="B20" s="1" t="s">
        <v>391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392</v>
      </c>
      <c r="B21" s="1" t="s">
        <v>393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394</v>
      </c>
      <c r="B22" s="1" t="s">
        <v>395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 t="s">
        <v>396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397</v>
      </c>
      <c r="B24" s="1" t="s">
        <v>398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399</v>
      </c>
      <c r="B25" s="1" t="s">
        <v>400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401</v>
      </c>
      <c r="B26" s="1" t="s">
        <v>402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403</v>
      </c>
      <c r="B2" s="1" t="s">
        <v>11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404</v>
      </c>
      <c r="B3" s="4" t="s">
        <v>405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406</v>
      </c>
      <c r="B4" s="1" t="s">
        <v>407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408</v>
      </c>
      <c r="B5" s="1" t="s">
        <v>409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410</v>
      </c>
      <c r="B6" s="1" t="s">
        <v>407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411</v>
      </c>
      <c r="B7" s="1" t="s">
        <v>412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413</v>
      </c>
      <c r="B8" s="1" t="s">
        <v>414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415</v>
      </c>
      <c r="B9" s="1" t="s">
        <v>412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416</v>
      </c>
      <c r="B10" s="1" t="s">
        <v>417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418</v>
      </c>
      <c r="B11" s="1" t="s">
        <v>419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420</v>
      </c>
      <c r="B12" s="1">
        <v>86400.0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421</v>
      </c>
      <c r="B13" s="1">
        <v>4.0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422</v>
      </c>
      <c r="B14" s="1">
        <v>1.78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423</v>
      </c>
      <c r="B15" s="1">
        <v>1.73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424</v>
      </c>
      <c r="B16" s="1">
        <v>1.72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425</v>
      </c>
      <c r="B17" s="1">
        <v>1.82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426</v>
      </c>
      <c r="B18" s="1">
        <v>1.78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427</v>
      </c>
      <c r="B19" s="1">
        <v>1.73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428</v>
      </c>
      <c r="B20" s="1">
        <v>1.72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429</v>
      </c>
      <c r="B21" s="1">
        <v>1.82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430</v>
      </c>
      <c r="B22" s="1">
        <v>1.7024256E9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431</v>
      </c>
      <c r="B23" s="1">
        <v>31210.0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432</v>
      </c>
      <c r="B24" s="1">
        <v>31210.0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433</v>
      </c>
      <c r="B25" s="1">
        <v>90762.0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434</v>
      </c>
      <c r="B26" s="1">
        <v>77960.0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435</v>
      </c>
      <c r="B27" s="1">
        <v>77960.0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436</v>
      </c>
      <c r="B28" s="1">
        <v>1.72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437</v>
      </c>
      <c r="B29" s="1">
        <v>1.75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438</v>
      </c>
      <c r="B30" s="1">
        <v>1800.0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439</v>
      </c>
      <c r="B31" s="1">
        <v>3100.0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440</v>
      </c>
      <c r="B32" s="1">
        <v>7.9883648E7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441</v>
      </c>
      <c r="B33" s="1">
        <v>0.611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442</v>
      </c>
      <c r="B34" s="1">
        <v>5.57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443</v>
      </c>
      <c r="B35" s="1">
        <v>0.2237324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444</v>
      </c>
      <c r="B36" s="1">
        <v>1.8918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445</v>
      </c>
      <c r="B37" s="1">
        <v>2.24583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446</v>
      </c>
      <c r="B38" s="1" t="s">
        <v>447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448</v>
      </c>
      <c r="B39" s="1">
        <v>8.36717504E8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449</v>
      </c>
      <c r="B40" s="1">
        <v>-0.19586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450</v>
      </c>
      <c r="B41" s="1">
        <v>2.6283993E7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451</v>
      </c>
      <c r="B42" s="1">
        <v>4.56478E7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452</v>
      </c>
      <c r="B43" s="1">
        <v>20383.0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453</v>
      </c>
      <c r="B44" s="1">
        <v>8819.0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454</v>
      </c>
      <c r="B45" s="1">
        <v>1.7316288E9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455</v>
      </c>
      <c r="B46" s="1">
        <v>1.734048E9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456</v>
      </c>
      <c r="B47" s="1">
        <v>4.0E-4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457</v>
      </c>
      <c r="B48" s="1">
        <v>0.00855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458</v>
      </c>
      <c r="B49" s="1">
        <v>0.19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459</v>
      </c>
      <c r="B50" s="1">
        <v>0.002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460</v>
      </c>
      <c r="B51" s="1">
        <v>4.88738E7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461</v>
      </c>
      <c r="B52" s="1">
        <v>1.688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462</v>
      </c>
      <c r="B53" s="1">
        <v>1.0367299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463</v>
      </c>
      <c r="B54" s="1">
        <v>1.7039808E9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464</v>
      </c>
      <c r="B55" s="1">
        <v>1.7356032E9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465</v>
      </c>
      <c r="B56" s="1">
        <v>1.7197056E9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466</v>
      </c>
      <c r="B57" s="1">
        <v>-6.9477E7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467</v>
      </c>
      <c r="B58" s="1">
        <v>-1.52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468</v>
      </c>
      <c r="B59" s="1" t="s">
        <v>469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470</v>
      </c>
      <c r="B60" s="1">
        <v>1.6987968E9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471</v>
      </c>
      <c r="B61" s="1">
        <v>2.343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472</v>
      </c>
      <c r="B62" s="1">
        <v>-86.224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473</v>
      </c>
      <c r="B63" s="1">
        <v>-0.63374484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474</v>
      </c>
      <c r="B64" s="1">
        <v>0.22263205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475</v>
      </c>
      <c r="B65" s="1">
        <v>5.628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476</v>
      </c>
      <c r="B66" s="1">
        <v>1.7024256E9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477</v>
      </c>
      <c r="B67" s="1" t="s">
        <v>478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479</v>
      </c>
      <c r="B68" s="1" t="s">
        <v>480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481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482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483</v>
      </c>
      <c r="B71" s="1" t="s">
        <v>484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485</v>
      </c>
      <c r="B72" s="1" t="s">
        <v>484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486</v>
      </c>
      <c r="B73" s="1">
        <v>1.506519E9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487</v>
      </c>
      <c r="B74" s="1" t="s">
        <v>488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489</v>
      </c>
      <c r="B75" s="1" t="s">
        <v>490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491</v>
      </c>
      <c r="B76" s="1" t="s">
        <v>492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493</v>
      </c>
      <c r="B77" s="1" t="s">
        <v>494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495</v>
      </c>
      <c r="B78" s="1">
        <v>-1.8E7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496</v>
      </c>
      <c r="B79" s="1">
        <v>1.75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497</v>
      </c>
      <c r="B80" s="1" t="s">
        <v>498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499</v>
      </c>
      <c r="B81" s="1">
        <v>6.9377E7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500</v>
      </c>
      <c r="B82" s="1">
        <v>0.152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501</v>
      </c>
      <c r="B83" s="1">
        <v>-9704000.0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502</v>
      </c>
      <c r="B84" s="1">
        <v>9.1745E7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503</v>
      </c>
      <c r="B85" s="1">
        <v>0.922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504</v>
      </c>
      <c r="B86" s="1">
        <v>1.217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505</v>
      </c>
      <c r="B87" s="1">
        <v>3.57049984E8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506</v>
      </c>
      <c r="B88" s="1">
        <v>116.324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507</v>
      </c>
      <c r="B89" s="1">
        <v>8.06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508</v>
      </c>
      <c r="B90" s="1">
        <v>2773000.0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509</v>
      </c>
      <c r="B91" s="1">
        <v>-0.254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510</v>
      </c>
      <c r="B92" s="1">
        <v>0.25222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511</v>
      </c>
      <c r="B93" s="1">
        <v>-0.02718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512</v>
      </c>
      <c r="B94" s="1">
        <v>-0.064770006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513</v>
      </c>
      <c r="B95" s="1" t="s">
        <v>447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514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3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0.0</v>
      </c>
      <c r="D3" s="1">
        <v>46.0</v>
      </c>
      <c r="E3" s="1">
        <f>IF(D3*FORECAST(E2,B3:D3,B2:D2)&gt;0,FORECAST(E2,B3:D3,B2:D2),D3)*$X$1</f>
        <v>61.33333333</v>
      </c>
      <c r="F3" s="1">
        <f>IF(E3*FORECAST(F2,B3:E3,B2:E2)&gt;0,FORECAST(F2,B3:E3,B2:E2),E3)*$X$1</f>
        <v>84.33333333</v>
      </c>
      <c r="G3" s="1">
        <f>IF(F3*FORECAST(G2,B3:F3,B2:F2)&gt;0,FORECAST(G2,B3:F3,B2:F2),F3)*$X$1</f>
        <v>107.3333333</v>
      </c>
      <c r="H3" s="1">
        <f>IF(G3*FORECAST(H2,B3:G3,B2:G2)&gt;0,FORECAST(H2,B3:G3,B2:G2),G3)*$X$1</f>
        <v>130.3333333</v>
      </c>
      <c r="I3" s="1">
        <f>IF(H3*FORECAST(I2,B3:H3,B2:H2)&gt;0,FORECAST(I2,B3:H3,B2:H2),H3)*$X$1</f>
        <v>153.3333333</v>
      </c>
      <c r="J3" s="1">
        <f>IF(I3*FORECAST(J2,B3:I3,B2:I2)&gt;0,FORECAST(J2,B3:I3,B2:I2),I3)*$X$1</f>
        <v>176.3333333</v>
      </c>
      <c r="K3" s="1">
        <f>IF(J3*FORECAST(K2,B3:J3,B2:J2)&gt;0,FORECAST(K2,B3:J3,B2:J2),J3)*$X$1</f>
        <v>199.3333333</v>
      </c>
      <c r="L3" s="5">
        <f>IF(K3*FORECAST(L2,B3:K3,B2:K2)&gt;0,FORECAST(L2,B3:K3,B2:K2),K3)*$X$1</f>
        <v>222.3333333</v>
      </c>
      <c r="M3" s="5">
        <f>IF(L3*FORECAST(M2,B3:L3,B2:L2)&gt;0,FORECAST(M2,B3:L3,B2:L2),L3)*$X$1</f>
        <v>245.3333333</v>
      </c>
      <c r="N3" s="5">
        <f>IF(M3*FORECAST(N2,B3:M3,B2:M2)&gt;0,FORECAST(N2,B3:M3,B2:M2),M3)*$X$1</f>
        <v>268.3333333</v>
      </c>
      <c r="O3" s="5">
        <f>IF(N3*FORECAST(O2,B3:N3,B2:N2)&gt;0,FORECAST(O2,B3:N3,B2:N2),N3)*$X$1</f>
        <v>291.3333333</v>
      </c>
      <c r="P3" s="5">
        <f>IF(O3*FORECAST(P2,B3:O3,B2:O2)&gt;0,FORECAST(P2,B3:O3,B2:O2),O3)*$X$1</f>
        <v>314.3333333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0.0</v>
      </c>
      <c r="C4" s="1">
        <v>26.0</v>
      </c>
      <c r="D4" s="1">
        <v>17.0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515</v>
      </c>
      <c r="B5" s="1">
        <v>42.0</v>
      </c>
      <c r="C5" s="1">
        <v>42.0</v>
      </c>
      <c r="D5" s="1">
        <v>42.0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516</v>
      </c>
      <c r="L7" s="1">
        <f>IF(P3*FORECAST(P2,B3:P3,B2:P2)&gt;0,FORECAST(P2,B3:P3,B2:P2),O3)*$X$1 * (1+0.02)/(0.072-0.02)</f>
        <v>6165.769231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517</v>
      </c>
      <c r="L8" s="6">
        <f t="array" ref="L8">NPV(0.072,F3:P3)</f>
        <v>1362.383242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518</v>
      </c>
      <c r="L9" s="6">
        <f t="array" ref="L9">NPV(0.072,F16:P16)</f>
        <v>2869.753718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519</v>
      </c>
      <c r="L10" s="6">
        <f>L8 + L9</f>
        <v>4232.13696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520</v>
      </c>
      <c r="L12" s="6">
        <f>L10 - L11</f>
        <v>4215.13696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521</v>
      </c>
      <c r="L13" s="1">
        <v>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100.3604038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(1+0.02)/(0.072-0.02)</f>
        <v>6165.769231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-1.0</v>
      </c>
      <c r="C3" s="1">
        <v>22.0</v>
      </c>
      <c r="D3" s="1">
        <v>-37.0</v>
      </c>
      <c r="E3" s="1">
        <f>IF(D3*FORECAST(E2,B3:D3,B2:D2)&gt;0,FORECAST(E2,B3:D3,B2:D2),D3)*$X$1</f>
        <v>-41.33333333</v>
      </c>
      <c r="F3" s="1">
        <f>IF(E3*FORECAST(F2,B3:E3,B2:E2)&gt;0,FORECAST(F2,B3:E3,B2:E2),E3)*$X$1</f>
        <v>-59.33333333</v>
      </c>
      <c r="G3" s="1">
        <f>IF(F3*FORECAST(G2,B3:F3,B2:F2)&gt;0,FORECAST(G2,B3:F3,B2:F2),F3)*$X$1</f>
        <v>-77.33333333</v>
      </c>
      <c r="H3" s="1">
        <f>IF(G3*FORECAST(H2,B3:G3,B2:G2)&gt;0,FORECAST(H2,B3:G3,B2:G2),G3)*$X$1</f>
        <v>-95.33333333</v>
      </c>
      <c r="I3" s="1">
        <f>IF(H3*FORECAST(I2,B3:H3,B2:H2)&gt;0,FORECAST(I2,B3:H3,B2:H2),H3)*$X$1</f>
        <v>-113.3333333</v>
      </c>
      <c r="J3" s="1">
        <f>IF(I3*FORECAST(J2,B3:I3,B2:I2)&gt;0,FORECAST(J2,B3:I3,B2:I2),I3)*$X$1</f>
        <v>-131.3333333</v>
      </c>
      <c r="K3" s="1">
        <f>IF(J3*FORECAST(K2,B3:J3,B2:J2)&gt;0,FORECAST(K2,B3:J3,B2:J2),J3)*$X$1</f>
        <v>-149.3333333</v>
      </c>
      <c r="L3" s="5">
        <f>IF(K3*FORECAST(L2,B3:K3,B2:K2)&gt;0,FORECAST(L2,B3:K3,B2:K2),K3)*$X$1</f>
        <v>-167.3333333</v>
      </c>
      <c r="M3" s="5">
        <f>IF(L3*FORECAST(M2,B3:L3,B2:L2)&gt;0,FORECAST(M2,B3:L3,B2:L2),L3)*$X$1</f>
        <v>-185.3333333</v>
      </c>
      <c r="N3" s="5">
        <f>IF(M3*FORECAST(N2,B3:M3,B2:M2)&gt;0,FORECAST(N2,B3:M3,B2:M2),M3)*$X$1</f>
        <v>-203.3333333</v>
      </c>
      <c r="O3" s="5">
        <f>IF(N3*FORECAST(O2,B3:N3,B2:N2)&gt;0,FORECAST(O2,B3:N3,B2:N2),N3)*$X$1</f>
        <v>-221.3333333</v>
      </c>
      <c r="P3" s="5">
        <f>IF(O3*FORECAST(P2,B3:O3,B2:O2)&gt;0,FORECAST(P2,B3:O3,B2:O2),O3)*$X$1</f>
        <v>-239.3333333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108</v>
      </c>
      <c r="B4" s="1">
        <v>0.0</v>
      </c>
      <c r="C4" s="1">
        <v>26.0</v>
      </c>
      <c r="D4" s="1">
        <v>17.0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515</v>
      </c>
      <c r="B5" s="1">
        <v>42.0</v>
      </c>
      <c r="C5" s="1">
        <v>42.0</v>
      </c>
      <c r="D5" s="1">
        <v>42.0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516</v>
      </c>
      <c r="L7" s="1">
        <f>IF(P3*FORECAST(P2,B3:P3,B2:P2)&gt;0,FORECAST(P2,B3:P3,B2:P2),O3)*$X$1 * (1+0.02)/(0.072-0.02)</f>
        <v>-4694.615385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517</v>
      </c>
      <c r="L8" s="6">
        <f t="array" ref="L8">NPV(0.072,F3:P3)</f>
        <v>-1016.716046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518</v>
      </c>
      <c r="L9" s="6">
        <f t="array" ref="L9">NPV(0.072,F16:P16)</f>
        <v>-2185.029872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519</v>
      </c>
      <c r="L10" s="6">
        <f>L8 + L9</f>
        <v>-3201.745919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520</v>
      </c>
      <c r="L12" s="6">
        <f>L10 - L11</f>
        <v>-3218.745919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521</v>
      </c>
      <c r="L13" s="1">
        <v>42.0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-76.63680759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(1+0.02)/(0.072-0.02)</f>
        <v>-4694.615385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