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<sst xmlns="http://schemas.openxmlformats.org/spreadsheetml/2006/main" count="429" uniqueCount="355">
  <si>
    <t>ticker</t>
  </si>
  <si>
    <t>MSSAU</t>
  </si>
  <si>
    <t>nombre</t>
  </si>
  <si>
    <t>METAL SKY STAR ACQUISITIO</t>
  </si>
  <si>
    <t>empresa</t>
  </si>
  <si>
    <t>Investment Holding Companies</t>
  </si>
  <si>
    <t>Open</t>
  </si>
  <si>
    <t>Target Price</t>
  </si>
  <si>
    <t>Upside</t>
  </si>
  <si>
    <t>2197.27%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</si>
  <si>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</si>
  <si>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</si>
  <si>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</si>
  <si>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</si>
  <si>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</si>
  <si>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</si>
  <si>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</si>
  <si>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</si>
  <si>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No calculado</t>
  </si>
  <si>
    <t>Total Assets Growth</t>
  </si>
  <si>
    <t>-71.79%</t>
  </si>
  <si>
    <t>Net Property, Plant and Equipment Growth</t>
  </si>
  <si>
    <t>EBITDA Growth</t>
  </si>
  <si>
    <t>148.26%</t>
  </si>
  <si>
    <t>Fiscal Period: December</t>
  </si>
  <si>
    <t>Net Income</t>
  </si>
  <si>
    <t>Amortization of Goodwill and Intangible Assets - (CF)</t>
  </si>
  <si>
    <t>Depreciation &amp; Amortization, Total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</si>
  <si>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</si>
  <si>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</si>
  <si>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</si>
  <si>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</si>
  <si>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</si>
  <si>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</si>
  <si>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</si>
  <si>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</si>
  <si>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</si>
  <si>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</si>
  <si>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</si>
  <si>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</si>
  <si>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</si>
  <si>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</si>
  <si>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</si>
  <si>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</si>
  <si>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</si>
  <si>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</si>
  <si>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Prepaid Expenses</t>
  </si>
  <si>
    <t>Restricted Cash</t>
  </si>
  <si>
    <t>Other Current Assets, Total</t>
  </si>
  <si>
    <t>Total Current Assets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</si>
  <si>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</si>
  <si>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</si>
  <si>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</si>
  <si>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</si>
  <si>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</si>
  <si>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</si>
  <si>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</si>
  <si>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</si>
  <si>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</si>
  <si>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</si>
  <si>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</si>
  <si>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</si>
  <si>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</si>
  <si>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</si>
  <si>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</si>
  <si>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</si>
  <si>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</si>
  <si>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</si>
  <si>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</t>
  </si>
  <si>
    <t>-0.19</t>
  </si>
  <si>
    <t>-0.9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</si>
  <si>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</si>
  <si>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</si>
  <si>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</si>
  <si>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</si>
  <si>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</si>
  <si>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</si>
  <si>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</si>
  <si>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</si>
  <si>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</si>
  <si>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</si>
  <si>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</si>
  <si>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</si>
  <si>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</si>
  <si>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</si>
  <si>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</si>
  <si>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</si>
  <si>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</si>
  <si>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</si>
  <si>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</si>
  <si>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</si>
  <si>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</si>
  <si>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</si>
  <si>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0.11</t>
  </si>
  <si>
    <t>0.24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</si>
  <si>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</si>
  <si>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</si>
  <si>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</si>
  <si>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</si>
  <si>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</si>
  <si>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</si>
  <si>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0.05</t>
  </si>
  <si>
    <t>0.14</t>
  </si>
  <si>
    <t>Normalized Diluted EPS</t>
  </si>
  <si>
    <t>EBITDA</t>
  </si>
  <si>
    <t>EBITA</t>
  </si>
  <si>
    <t>EBIT</t>
  </si>
  <si>
    <t>Normalized Net Income</t>
  </si>
  <si>
    <t>Profitability</t>
  </si>
  <si>
    <t>Return on Assets</t>
  </si>
  <si>
    <t>-0.43</t>
  </si>
  <si>
    <t>-0.66</t>
  </si>
  <si>
    <t>Return on Total Capital</t>
  </si>
  <si>
    <t>19.91</t>
  </si>
  <si>
    <t>15.59</t>
  </si>
  <si>
    <t>Return On Equity %</t>
  </si>
  <si>
    <t>-90.94</t>
  </si>
  <si>
    <t>-50.21</t>
  </si>
  <si>
    <t>Return on Common Equity</t>
  </si>
  <si>
    <t>Short Term Liquidity</t>
  </si>
  <si>
    <t>Current Ratio</t>
  </si>
  <si>
    <t>38.68</t>
  </si>
  <si>
    <t>Operating Cash Flow to Current Liabilities</t>
  </si>
  <si>
    <t>-1.03</t>
  </si>
  <si>
    <t>-0.03</t>
  </si>
  <si>
    <t>-0.08</t>
  </si>
  <si>
    <t>Long Term Solvency</t>
  </si>
  <si>
    <t>Total Debt/Equity</t>
  </si>
  <si>
    <t>-37.65</t>
  </si>
  <si>
    <t>Total Debt / Total Capital</t>
  </si>
  <si>
    <t>99.95</t>
  </si>
  <si>
    <t>-60.39</t>
  </si>
  <si>
    <t>Total Liabilities / Total Assets</t>
  </si>
  <si>
    <t>102.4</t>
  </si>
  <si>
    <t>116.32</t>
  </si>
  <si>
    <t>Total Debt / EBITDA</t>
  </si>
  <si>
    <t>-3.11</t>
  </si>
  <si>
    <t>Net Debt / EBITDA</t>
  </si>
  <si>
    <t>Total Debt / (EBITDA - Capex)</t>
  </si>
  <si>
    <t>Net Debt / (EBITDA - Capex)</t>
  </si>
  <si>
    <t>Growth Over Prior Year</t>
  </si>
  <si>
    <t>EBITDA, 1 Yr. Growth %</t>
  </si>
  <si>
    <t>148.25</t>
  </si>
  <si>
    <t>EBITA, 1 Yr. Growth %</t>
  </si>
  <si>
    <t>653.84</t>
  </si>
  <si>
    <t>EBIT, 1 Yr. Growth %</t>
  </si>
  <si>
    <t>969.92</t>
  </si>
  <si>
    <t>100.22</t>
  </si>
  <si>
    <t>Earnings From Cont. Operations, 1 Yr. Growth %</t>
  </si>
  <si>
    <t>68.84</t>
  </si>
  <si>
    <t>Net Income, 1 Yr. Growth %</t>
  </si>
  <si>
    <t>Normalized Net Income, 1 Yr. Growth %</t>
  </si>
  <si>
    <t>122.55</t>
  </si>
  <si>
    <t>Diluted EPS Before Extra, 1 Yr. Growth %</t>
  </si>
  <si>
    <t>122.94</t>
  </si>
  <si>
    <t>Total Assets, 1 Yr. Growth %</t>
  </si>
  <si>
    <t>-69.75</t>
  </si>
  <si>
    <t>Tangible Book Value, 1 Yr. Growth %</t>
  </si>
  <si>
    <t>105.81</t>
  </si>
  <si>
    <t>Common Equity, 1 Yr. Growth %</t>
  </si>
  <si>
    <t>Cash From Operations, 1 Yr. Growth %</t>
  </si>
  <si>
    <t>-74.5</t>
  </si>
  <si>
    <t>166.4</t>
  </si>
  <si>
    <t>Levered Free Cash Flow, 1 Yr. Growth %</t>
  </si>
  <si>
    <t>255.98</t>
  </si>
  <si>
    <t>Unlevered Free Cash Flow, 1 Yr. Growth %</t>
  </si>
  <si>
    <t>Compound Annual Growth Rate Over Two Years</t>
  </si>
  <si>
    <t>EBITA, 2 Yr. CAGR %</t>
  </si>
  <si>
    <t>332.6</t>
  </si>
  <si>
    <t>EBIT, 2 Yr. CAGR %</t>
  </si>
  <si>
    <t>362.84</t>
  </si>
  <si>
    <t>Earnings From Cont. Operations, 2 Yr. CAGR %</t>
  </si>
  <si>
    <t>659.85</t>
  </si>
  <si>
    <t>Net Income, 2 Yr. CAGR %</t>
  </si>
  <si>
    <t>Normalized Net Income, 2 Yr. CAGR %</t>
  </si>
  <si>
    <t>631.81</t>
  </si>
  <si>
    <t>Total Assets, 2 Yr. CAGR %</t>
  </si>
  <si>
    <t>931.26</t>
  </si>
  <si>
    <t>Tangible Book Value, 2 Yr. CAGR %</t>
  </si>
  <si>
    <t>Common Equity, 2 Yr. CAGR %</t>
  </si>
  <si>
    <t>Cash From Operations, 2 Yr. CAGR %</t>
  </si>
  <si>
    <t>-17.59</t>
  </si>
  <si>
    <t>2022</t>
  </si>
  <si>
    <t>2023</t>
  </si>
  <si>
    <t>Capitalization
                                    1</t>
  </si>
  <si>
    <t>149.7</t>
  </si>
  <si>
    <t>70.1</t>
  </si>
  <si>
    <t>Change</t>
  </si>
  <si>
    <t>-</t>
  </si>
  <si>
    <t>-53.17%</t>
  </si>
  <si>
    <t>Enterprise Value (EV)
                                    1</t>
  </si>
  <si>
    <t>72.27</t>
  </si>
  <si>
    <t>-51.72%</t>
  </si>
  <si>
    <t>P/E ratio</t>
  </si>
  <si>
    <t>93.1x</t>
  </si>
  <si>
    <t>44.9x</t>
  </si>
  <si>
    <t>PBR</t>
  </si>
  <si>
    <t>-53.4x</t>
  </si>
  <si>
    <t>-12.1x</t>
  </si>
  <si>
    <t>PEG</t>
  </si>
  <si>
    <t>-0x</t>
  </si>
  <si>
    <t>0x</t>
  </si>
  <si>
    <t>Capitalization / Revenue</t>
  </si>
  <si>
    <t>EV / Revenue</t>
  </si>
  <si>
    <t>EV / EBITDA</t>
  </si>
  <si>
    <t>-532,738,661x</t>
  </si>
  <si>
    <t>-103,601,095x</t>
  </si>
  <si>
    <t>EV / EBIT</t>
  </si>
  <si>
    <t>-375x</t>
  </si>
  <si>
    <t>-90.5x</t>
  </si>
  <si>
    <t>EV / FCF</t>
  </si>
  <si>
    <t>-1,316,580x</t>
  </si>
  <si>
    <t>209,052,140x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</si>
  <si>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</si>
  <si>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</si>
  <si>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</si>
  <si>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</si>
  <si>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</si>
  <si>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</si>
  <si>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0.1093</t>
  </si>
  <si>
    <t>0.2438</t>
  </si>
  <si>
    <t>Distribution rate</t>
  </si>
  <si>
    <t>Net sales</t>
  </si>
  <si>
    <t>-0.281</t>
  </si>
  <si>
    <t>-0.6976</t>
  </si>
  <si>
    <t>EBIT
                                    1</t>
  </si>
  <si>
    <t>-0.3988</t>
  </si>
  <si>
    <t>-0.7985</t>
  </si>
  <si>
    <t>Net income
                                    1</t>
  </si>
  <si>
    <t>1.275</t>
  </si>
  <si>
    <t>2.152</t>
  </si>
  <si>
    <t>Net Debt
                                    1</t>
  </si>
  <si>
    <t>2.172</t>
  </si>
  <si>
    <t>Reference price
                                    2</t>
  </si>
  <si>
    <t>10.18</t>
  </si>
  <si>
    <t>10.94</t>
  </si>
  <si>
    <t>Nbr of stocks (in thousands)</t>
  </si>
  <si>
    <t>14,705</t>
  </si>
  <si>
    <t>6,407</t>
  </si>
  <si>
    <t>Announcement Date</t>
  </si>
  <si>
    <t>3/30/23</t>
  </si>
  <si>
    <t>8/30/24</t>
  </si>
  <si>
    <t>address1</t>
  </si>
  <si>
    <t>221 River Street</t>
  </si>
  <si>
    <t>address2</t>
  </si>
  <si>
    <t>9th Floor</t>
  </si>
  <si>
    <t>city</t>
  </si>
  <si>
    <t>Hoboken</t>
  </si>
  <si>
    <t>state</t>
  </si>
  <si>
    <t>NJ</t>
  </si>
  <si>
    <t>zip</t>
  </si>
  <si>
    <t>10001</t>
  </si>
  <si>
    <t>country</t>
  </si>
  <si>
    <t>phone</t>
  </si>
  <si>
    <t>332 237 6141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</si>
  <si>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</si>
  <si>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</si>
  <si>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</si>
  <si>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</si>
  <si>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</si>
  <si>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</si>
  <si>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</si>
  <si>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</si>
  <si>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</si>
  <si>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</si>
  <si>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</si>
  <si>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Metal Sky Star Acquisition Corporation does not have significant operations. It intends to effect a merger, share exchange, asset acquisition, stock purchase, reorganization, or similar business combination with one or more businesses. The company was incorporated in 2021 and is based in Hoboken, New Jersey.</t>
  </si>
  <si>
    <t>companyOfficers</t>
  </si>
  <si>
    <t>[{'maxAge': 1, 'name': 'Ms. Wenxi  He', 'age': 44, 'title': 'CFO, CEO &amp; Director', 'yearBorn': 1979,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</si>
  <si>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</si>
  <si>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</si>
  <si>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</si>
  <si>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</si>
  <si>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</si>
  <si>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</si>
  <si>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</si>
  <si>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</si>
  <si>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</si>
  <si>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</si>
  <si>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</si>
  <si>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</si>
  <si>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</si>
  <si>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</si>
  <si>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</si>
  <si>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</si>
  <si>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</si>
  <si>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</si>
  <si>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</si>
  <si>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</si>
  <si>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</si>
  <si>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</si>
  <si>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</si>
  <si>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</si>
  <si>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</si>
  <si>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</si>
  <si>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</si>
  <si>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</si>
  <si>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</si>
  <si>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</si>
  <si>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</si>
  <si>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</si>
  <si>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</si>
  <si>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</si>
  <si>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</si>
  <si>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</si>
  <si>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</si>
  <si>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</si>
  <si>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</si>
  <si>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</si>
  <si>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</si>
  <si>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</si>
  <si>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</si>
  <si>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</si>
  <si>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</si>
  <si>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</si>
  <si>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</si>
  <si>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</si>
  <si>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</si>
  <si>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</si>
  <si>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</si>
  <si>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MSSA</t>
  </si>
  <si>
    <t>underlyingSymbol</t>
  </si>
  <si>
    <t>shortName</t>
  </si>
  <si>
    <t>Metal Sky Star Acquisition Corp</t>
  </si>
  <si>
    <t>longName</t>
  </si>
  <si>
    <t>Metal Sky Star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</si>
  <si>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</si>
  <si>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</si>
  <si>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</si>
  <si>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</si>
  <si>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</si>
  <si>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</si>
  <si>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fae0c657-2f6b-3b98-93ba-6c494f07cd9c</t>
  </si>
  <si>
    <t>messageBoardId</t>
  </si>
  <si>
    <t>finmb_1685224560</t>
  </si>
  <si>
    <t>gmtOffSetMilliseconds</t>
  </si>
  <si>
    <t>currentPrice</t>
  </si>
  <si>
    <t>recommendationKey</t>
  </si>
  <si>
    <t>none</t>
  </si>
  <si>
    <t>ebitda</t>
  </si>
  <si>
    <t>totalDebt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</si>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</sst>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269.4701869850123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7.419792E7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-3.0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11.0</v>
      </c>
      <c r="D3" s="1">
        <v>10.0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11.0</v>
      </c>
      <c r="D4" s="1">
        <v>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-1.0</v>
      </c>
      <c r="D5" s="1">
        <v>-2.0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-30.0</v>
      </c>
      <c r="C6" s="1">
        <v>19.0</v>
      </c>
      <c r="D6" s="1">
        <v>46.0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-34.0</v>
      </c>
      <c r="C7" s="1">
        <v>-8.0</v>
      </c>
      <c r="D7" s="1">
        <v>-23.0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-115.0</v>
      </c>
      <c r="D8" s="1">
        <v>84.0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-115.0</v>
      </c>
      <c r="D9" s="1">
        <v>84.0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30.0</v>
      </c>
      <c r="C10" s="1">
        <v>0.0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45.0</v>
      </c>
      <c r="C11" s="1">
        <v>0.0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3.0</v>
      </c>
      <c r="C12" s="1">
        <v>118.0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-86.0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-2.0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48.0</v>
      </c>
      <c r="C15" s="1">
        <v>115.0</v>
      </c>
      <c r="D15" s="1">
        <v>-84.0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14.0</v>
      </c>
      <c r="C16" s="1">
        <v>8.0</v>
      </c>
      <c r="D16" s="1">
        <v>-17.0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-114.0</v>
      </c>
      <c r="D18" s="1">
        <v>34.0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-114.0</v>
      </c>
      <c r="D19" s="1">
        <v>34.0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114.0</v>
      </c>
      <c r="D20" s="1">
        <v>-74.0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45.0</v>
      </c>
      <c r="C21" s="1">
        <v>0.0</v>
      </c>
      <c r="D21" s="1">
        <v>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0.0</v>
      </c>
      <c r="C3" s="1">
        <v>3.0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9.0</v>
      </c>
      <c r="C4" s="1">
        <v>17.0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23.0</v>
      </c>
      <c r="C5" s="1">
        <v>117.0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33.0</v>
      </c>
      <c r="C6" s="1">
        <v>117.0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0.0</v>
      </c>
      <c r="C7" s="1">
        <v>0.0</v>
      </c>
      <c r="D7" s="1">
        <v>35.0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33.0</v>
      </c>
      <c r="C8" s="1">
        <v>117.0</v>
      </c>
      <c r="D8" s="1">
        <v>35.0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800.0</v>
      </c>
      <c r="C10" s="1">
        <v>14.0</v>
      </c>
      <c r="D10" s="1">
        <v>29.0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30.0</v>
      </c>
      <c r="C11" s="1">
        <v>0.0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3.0</v>
      </c>
      <c r="C12" s="1">
        <v>2.0</v>
      </c>
      <c r="D12" s="1">
        <v>37.0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33.0</v>
      </c>
      <c r="C13" s="1">
        <v>3.0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0.0</v>
      </c>
      <c r="C14" s="1">
        <v>117.0</v>
      </c>
      <c r="D14" s="1">
        <v>38.0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33.0</v>
      </c>
      <c r="C15" s="1">
        <v>120.0</v>
      </c>
      <c r="D15" s="1">
        <v>41.0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2.0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-2.0</v>
      </c>
      <c r="C18" s="1">
        <v>-2.0</v>
      </c>
      <c r="D18" s="1">
        <v>-5.0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150.0</v>
      </c>
      <c r="C19" s="1">
        <v>-2.0</v>
      </c>
      <c r="D19" s="1">
        <v>-5.0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150.0</v>
      </c>
      <c r="C20" s="1">
        <v>-2.0</v>
      </c>
      <c r="D20" s="1">
        <v>-5.0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33.0</v>
      </c>
      <c r="C21" s="1">
        <v>117.0</v>
      </c>
      <c r="D21" s="1">
        <v>35.0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</v>
      </c>
      <c r="B23" s="1">
        <v>2.0</v>
      </c>
      <c r="C23" s="1">
        <v>8.0</v>
      </c>
      <c r="D23" s="1">
        <v>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2.0</v>
      </c>
      <c r="C24" s="1">
        <v>14.0</v>
      </c>
      <c r="D24" s="1">
        <v>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 t="s">
        <v>68</v>
      </c>
      <c r="C25" s="1" t="s">
        <v>69</v>
      </c>
      <c r="D25" s="1" t="s">
        <v>70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150.0</v>
      </c>
      <c r="C26" s="1">
        <v>-2.0</v>
      </c>
      <c r="D26" s="1">
        <v>-5.0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 t="s">
        <v>68</v>
      </c>
      <c r="C27" s="1" t="s">
        <v>69</v>
      </c>
      <c r="D27" s="1" t="s">
        <v>70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30.0</v>
      </c>
      <c r="C28" s="1" t="s">
        <v>68</v>
      </c>
      <c r="D28" s="1">
        <v>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30.0</v>
      </c>
      <c r="C29" s="1">
        <v>0.0</v>
      </c>
      <c r="D29" s="1">
        <v>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3.0</v>
      </c>
      <c r="C30" s="1">
        <v>3.0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2.0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</v>
      </c>
      <c r="B2" s="1">
        <v>3.0</v>
      </c>
      <c r="C2" s="1">
        <v>39.0</v>
      </c>
      <c r="D2" s="1">
        <v>79.0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</v>
      </c>
      <c r="B3" s="1">
        <v>3.0</v>
      </c>
      <c r="C3" s="1">
        <v>39.0</v>
      </c>
      <c r="D3" s="1">
        <v>79.0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</v>
      </c>
      <c r="B4" s="1">
        <v>-3.0</v>
      </c>
      <c r="C4" s="1">
        <v>-39.0</v>
      </c>
      <c r="D4" s="1">
        <v>-79.0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</v>
      </c>
      <c r="B5" s="1">
        <v>0.0</v>
      </c>
      <c r="C5" s="1">
        <v>1.0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</v>
      </c>
      <c r="B6" s="1">
        <v>0.0</v>
      </c>
      <c r="C6" s="1">
        <v>1.0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82</v>
      </c>
      <c r="B7" s="1">
        <v>-3.0</v>
      </c>
      <c r="C7" s="1">
        <v>89.0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</v>
      </c>
      <c r="B8" s="1">
        <v>0.0</v>
      </c>
      <c r="C8" s="1">
        <v>37.0</v>
      </c>
      <c r="D8" s="1">
        <v>15.0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</v>
      </c>
      <c r="B9" s="1">
        <v>-3.0</v>
      </c>
      <c r="C9" s="1">
        <v>1.0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</v>
      </c>
      <c r="B10" s="1">
        <v>-3.0</v>
      </c>
      <c r="C10" s="1">
        <v>1.0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</v>
      </c>
      <c r="B11" s="1">
        <v>-3.0</v>
      </c>
      <c r="C11" s="1">
        <v>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</v>
      </c>
      <c r="B12" s="1">
        <v>-3.0</v>
      </c>
      <c r="C12" s="1">
        <v>1.0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</v>
      </c>
      <c r="B13" s="1">
        <v>-3.0</v>
      </c>
      <c r="C13" s="1">
        <v>1.0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</v>
      </c>
      <c r="B14" s="1">
        <v>-3.0</v>
      </c>
      <c r="C14" s="1">
        <v>1.0</v>
      </c>
      <c r="D14" s="1">
        <v>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 t="s">
        <v>92</v>
      </c>
      <c r="C16" s="1" t="s">
        <v>93</v>
      </c>
      <c r="D16" s="1" t="s">
        <v>94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1" t="s">
        <v>92</v>
      </c>
      <c r="C17" s="1" t="s">
        <v>93</v>
      </c>
      <c r="D17" s="1" t="s">
        <v>94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2.0</v>
      </c>
      <c r="C18" s="1">
        <v>11.0</v>
      </c>
      <c r="D18" s="1">
        <v>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 t="s">
        <v>92</v>
      </c>
      <c r="C19" s="1" t="s">
        <v>93</v>
      </c>
      <c r="D19" s="1" t="s">
        <v>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 t="s">
        <v>92</v>
      </c>
      <c r="C20" s="1" t="s">
        <v>93</v>
      </c>
      <c r="D20" s="1" t="s">
        <v>94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1">
        <v>2.0</v>
      </c>
      <c r="C21" s="1">
        <v>11.0</v>
      </c>
      <c r="D21" s="1">
        <v>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 t="s">
        <v>92</v>
      </c>
      <c r="C22" s="1" t="s">
        <v>101</v>
      </c>
      <c r="D22" s="1" t="s">
        <v>102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92</v>
      </c>
      <c r="C23" s="1" t="s">
        <v>101</v>
      </c>
      <c r="D23" s="1" t="s">
        <v>102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>
        <v>-28.0</v>
      </c>
      <c r="D25" s="1">
        <v>-69.0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</v>
      </c>
      <c r="B26" s="1">
        <v>-3.0</v>
      </c>
      <c r="C26" s="1">
        <v>-28.0</v>
      </c>
      <c r="D26" s="1">
        <v>-69.0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106</v>
      </c>
      <c r="B27" s="1">
        <v>-3.0</v>
      </c>
      <c r="C27" s="1">
        <v>-39.0</v>
      </c>
      <c r="D27" s="1">
        <v>-79.0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107</v>
      </c>
      <c r="B28" s="1">
        <v>-2.0</v>
      </c>
      <c r="C28" s="1">
        <v>56.0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 t="s">
        <v>110</v>
      </c>
      <c r="D3" s="1" t="s">
        <v>111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 t="s">
        <v>113</v>
      </c>
      <c r="D4" s="1" t="s">
        <v>114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0.0</v>
      </c>
      <c r="C5" s="1" t="s">
        <v>116</v>
      </c>
      <c r="D5" s="1" t="s">
        <v>117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0.0</v>
      </c>
      <c r="C6" s="1" t="s">
        <v>116</v>
      </c>
      <c r="D6" s="1" t="s">
        <v>117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1.0</v>
      </c>
      <c r="C8" s="1" t="s">
        <v>121</v>
      </c>
      <c r="D8" s="1" t="s">
        <v>68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 t="s">
        <v>123</v>
      </c>
      <c r="C9" s="1" t="s">
        <v>124</v>
      </c>
      <c r="D9" s="1" t="s">
        <v>125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20.0</v>
      </c>
      <c r="C11" s="1">
        <v>0.0</v>
      </c>
      <c r="D11" s="1" t="s">
        <v>128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 t="s">
        <v>130</v>
      </c>
      <c r="C12" s="1">
        <v>0.0</v>
      </c>
      <c r="D12" s="1" t="s">
        <v>131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 t="s">
        <v>130</v>
      </c>
      <c r="C13" s="1" t="s">
        <v>133</v>
      </c>
      <c r="D13" s="1" t="s">
        <v>134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0.0</v>
      </c>
      <c r="C14" s="1">
        <v>0.0</v>
      </c>
      <c r="D14" s="1" t="s">
        <v>136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0.0</v>
      </c>
      <c r="D15" s="1" t="s">
        <v>136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0.0</v>
      </c>
      <c r="C16" s="1">
        <v>0.0</v>
      </c>
      <c r="D16" s="1" t="s">
        <v>136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 t="s">
        <v>136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0.0</v>
      </c>
      <c r="C19" s="1">
        <v>0.0</v>
      </c>
      <c r="D19" s="1" t="s">
        <v>142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0.0</v>
      </c>
      <c r="C20" s="1" t="s">
        <v>144</v>
      </c>
      <c r="D20" s="1" t="s">
        <v>142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 t="s">
        <v>146</v>
      </c>
      <c r="D21" s="1" t="s">
        <v>147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>
        <v>0.0</v>
      </c>
      <c r="D22" s="1" t="s">
        <v>149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0.0</v>
      </c>
      <c r="C23" s="1">
        <v>0.0</v>
      </c>
      <c r="D23" s="1" t="s">
        <v>149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0.0</v>
      </c>
      <c r="C24" s="1">
        <v>0.0</v>
      </c>
      <c r="D24" s="1" t="s">
        <v>152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0.0</v>
      </c>
      <c r="C25" s="1">
        <v>0.0</v>
      </c>
      <c r="D25" s="1" t="s">
        <v>154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0.0</v>
      </c>
      <c r="C26" s="1">
        <v>3.0</v>
      </c>
      <c r="D26" s="1" t="s">
        <v>156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0.0</v>
      </c>
      <c r="C27" s="1">
        <v>-1.0</v>
      </c>
      <c r="D27" s="1" t="s">
        <v>158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>
        <v>0.0</v>
      </c>
      <c r="C28" s="1">
        <v>-1.0</v>
      </c>
      <c r="D28" s="1" t="s">
        <v>158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0.0</v>
      </c>
      <c r="C29" s="1" t="s">
        <v>161</v>
      </c>
      <c r="D29" s="1" t="s">
        <v>162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0.0</v>
      </c>
      <c r="C30" s="1">
        <v>0.0</v>
      </c>
      <c r="D30" s="1" t="s">
        <v>164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0.0</v>
      </c>
      <c r="C31" s="1">
        <v>0.0</v>
      </c>
      <c r="D31" s="1" t="s">
        <v>164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0.0</v>
      </c>
      <c r="C33" s="1">
        <v>0.0</v>
      </c>
      <c r="D33" s="1" t="s">
        <v>168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0.0</v>
      </c>
      <c r="C34" s="1">
        <v>0.0</v>
      </c>
      <c r="D34" s="1" t="s">
        <v>170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0.0</v>
      </c>
      <c r="C35" s="1">
        <v>0.0</v>
      </c>
      <c r="D35" s="1" t="s">
        <v>172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0.0</v>
      </c>
      <c r="C36" s="1">
        <v>0.0</v>
      </c>
      <c r="D36" s="1" t="s">
        <v>172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0.0</v>
      </c>
      <c r="C37" s="1">
        <v>0.0</v>
      </c>
      <c r="D37" s="1" t="s">
        <v>175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0.0</v>
      </c>
      <c r="C38" s="1">
        <v>0.0</v>
      </c>
      <c r="D38" s="1" t="s">
        <v>177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178</v>
      </c>
      <c r="B39" s="1">
        <v>0.0</v>
      </c>
      <c r="C39" s="1">
        <v>0.0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1">
        <v>0.0</v>
      </c>
      <c r="C40" s="1">
        <v>0.0</v>
      </c>
      <c r="D40" s="1">
        <v>1.0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0.0</v>
      </c>
      <c r="C41" s="1">
        <v>0.0</v>
      </c>
      <c r="D41" s="1" t="s">
        <v>181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182</v>
      </c>
      <c r="C1" s="1" t="s">
        <v>183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1" t="s">
        <v>185</v>
      </c>
      <c r="C2" s="1" t="s">
        <v>186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 t="s">
        <v>188</v>
      </c>
      <c r="C3" s="1" t="s">
        <v>189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185</v>
      </c>
      <c r="C4" s="1" t="s">
        <v>191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187</v>
      </c>
      <c r="B5" s="1" t="s">
        <v>188</v>
      </c>
      <c r="C5" s="1" t="s">
        <v>192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 t="s">
        <v>194</v>
      </c>
      <c r="C6" s="1" t="s">
        <v>195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196</v>
      </c>
      <c r="B7" s="1" t="s">
        <v>197</v>
      </c>
      <c r="C7" s="1" t="s">
        <v>198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 t="s">
        <v>200</v>
      </c>
      <c r="C8" s="1" t="s">
        <v>201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 t="s">
        <v>188</v>
      </c>
      <c r="C9" s="1" t="s">
        <v>188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203</v>
      </c>
      <c r="B10" s="1" t="s">
        <v>188</v>
      </c>
      <c r="C10" s="1" t="s">
        <v>188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1" t="s">
        <v>205</v>
      </c>
      <c r="C11" s="1" t="s">
        <v>206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 t="s">
        <v>208</v>
      </c>
      <c r="C12" s="1" t="s">
        <v>209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 t="s">
        <v>211</v>
      </c>
      <c r="C13" s="1" t="s">
        <v>212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213</v>
      </c>
      <c r="B14" s="1" t="s">
        <v>214</v>
      </c>
      <c r="C14" s="1" t="s">
        <v>215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 t="s">
        <v>188</v>
      </c>
      <c r="C15" s="1" t="s">
        <v>188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217</v>
      </c>
      <c r="B16" s="1" t="s">
        <v>188</v>
      </c>
      <c r="C16" s="1" t="s">
        <v>188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218</v>
      </c>
      <c r="B17" s="1" t="s">
        <v>219</v>
      </c>
      <c r="C17" s="1" t="s">
        <v>220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 t="s">
        <v>188</v>
      </c>
      <c r="C18" s="1" t="s">
        <v>188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 t="s">
        <v>188</v>
      </c>
      <c r="C19" s="1" t="s">
        <v>188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</v>
      </c>
      <c r="B20" s="1" t="s">
        <v>223</v>
      </c>
      <c r="C20" s="1" t="s">
        <v>224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 t="s">
        <v>226</v>
      </c>
      <c r="C21" s="1" t="s">
        <v>227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228</v>
      </c>
      <c r="B22" s="1" t="s">
        <v>229</v>
      </c>
      <c r="C22" s="1" t="s">
        <v>230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231</v>
      </c>
      <c r="B23" s="1" t="s">
        <v>188</v>
      </c>
      <c r="C23" s="1" t="s">
        <v>232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233</v>
      </c>
      <c r="B24" s="1" t="s">
        <v>234</v>
      </c>
      <c r="C24" s="1" t="s">
        <v>235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236</v>
      </c>
      <c r="B25" s="1" t="s">
        <v>237</v>
      </c>
      <c r="C25" s="1" t="s">
        <v>238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239</v>
      </c>
      <c r="B26" s="1" t="s">
        <v>240</v>
      </c>
      <c r="C26" s="1" t="s">
        <v>241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242</v>
      </c>
      <c r="B2" s="1" t="s">
        <v>243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244</v>
      </c>
      <c r="B3" s="1" t="s">
        <v>245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246</v>
      </c>
      <c r="B4" s="1" t="s">
        <v>247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248</v>
      </c>
      <c r="B5" s="1" t="s">
        <v>249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250</v>
      </c>
      <c r="B6" s="1" t="s">
        <v>251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253</v>
      </c>
      <c r="B8" s="1" t="s">
        <v>254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255</v>
      </c>
      <c r="B9" s="1" t="s">
        <v>256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257</v>
      </c>
      <c r="B10" s="1" t="s">
        <v>258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259</v>
      </c>
      <c r="B11" s="1" t="s">
        <v>256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260</v>
      </c>
      <c r="B12" s="1" t="s">
        <v>261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262</v>
      </c>
      <c r="B13" s="1" t="s">
        <v>263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264</v>
      </c>
      <c r="B14" s="1" t="s">
        <v>261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265</v>
      </c>
      <c r="B15" s="1" t="s">
        <v>266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267</v>
      </c>
      <c r="B16" s="1" t="s">
        <v>268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269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270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271</v>
      </c>
      <c r="B19" s="1">
        <v>12.1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272</v>
      </c>
      <c r="B20" s="1">
        <v>11.73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273</v>
      </c>
      <c r="B21" s="1">
        <v>11.58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274</v>
      </c>
      <c r="B22" s="1">
        <v>11.73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275</v>
      </c>
      <c r="B23" s="1">
        <v>12.1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276</v>
      </c>
      <c r="B24" s="1">
        <v>11.73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277</v>
      </c>
      <c r="B25" s="1">
        <v>11.58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278</v>
      </c>
      <c r="B26" s="1">
        <v>11.73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279</v>
      </c>
      <c r="B27" s="1">
        <v>-0.052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280</v>
      </c>
      <c r="B28" s="1">
        <v>20.31579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281</v>
      </c>
      <c r="B29" s="1">
        <v>4342.0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282</v>
      </c>
      <c r="B30" s="1">
        <v>4342.0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283</v>
      </c>
      <c r="B31" s="1">
        <v>1577.0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284</v>
      </c>
      <c r="B32" s="1">
        <v>3280.0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285</v>
      </c>
      <c r="B33" s="1">
        <v>3280.0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286</v>
      </c>
      <c r="B34" s="1">
        <v>7.419792E7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287</v>
      </c>
      <c r="B35" s="1">
        <v>10.94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288</v>
      </c>
      <c r="B36" s="1">
        <v>14.48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289</v>
      </c>
      <c r="B37" s="1">
        <v>11.866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290</v>
      </c>
      <c r="B38" s="1">
        <v>11.473425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291</v>
      </c>
      <c r="B39" s="1" t="s">
        <v>292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293</v>
      </c>
      <c r="B40" s="1">
        <v>1383076.0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294</v>
      </c>
      <c r="B41" s="1">
        <v>6407420.0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295</v>
      </c>
      <c r="B42" s="1">
        <v>1988.0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296</v>
      </c>
      <c r="B43" s="1">
        <v>2547.0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297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298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299</v>
      </c>
      <c r="B46" s="1">
        <v>2.9999999E-4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300</v>
      </c>
      <c r="B47" s="1">
        <v>0.50020003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301</v>
      </c>
      <c r="B48" s="1">
        <v>0.55184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302</v>
      </c>
      <c r="B49" s="1">
        <v>0.84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303</v>
      </c>
      <c r="B50" s="1">
        <v>8.0E-4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304</v>
      </c>
      <c r="B51" s="1">
        <v>6407420.0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305</v>
      </c>
      <c r="B52" s="1">
        <v>0.008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306</v>
      </c>
      <c r="B53" s="1">
        <v>1447.4999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307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308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309</v>
      </c>
      <c r="B56" s="1">
        <v>1.7197056E9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310</v>
      </c>
      <c r="B57" s="1">
        <v>-0.159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311</v>
      </c>
      <c r="B58" s="1">
        <v>1779414.0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312</v>
      </c>
      <c r="B59" s="1">
        <v>0.57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313</v>
      </c>
      <c r="B60" s="1">
        <v>0.10603285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314</v>
      </c>
      <c r="B61" s="1">
        <v>0.22263205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315</v>
      </c>
      <c r="B62" s="1" t="s">
        <v>316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317</v>
      </c>
      <c r="B63" s="1" t="s">
        <v>318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319</v>
      </c>
      <c r="B64" s="1" t="s">
        <v>320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321</v>
      </c>
      <c r="B65" s="1" t="s">
        <v>320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322</v>
      </c>
      <c r="B66" s="1" t="s">
        <v>323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324</v>
      </c>
      <c r="B67" s="1" t="s">
        <v>325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326</v>
      </c>
      <c r="B68" s="1">
        <v>1.6540038E9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327</v>
      </c>
      <c r="B69" s="1" t="s">
        <v>328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329</v>
      </c>
      <c r="B70" s="1" t="s">
        <v>330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331</v>
      </c>
      <c r="B71" s="1" t="s">
        <v>332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333</v>
      </c>
      <c r="B72" s="1" t="s">
        <v>334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335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336</v>
      </c>
      <c r="B74" s="1">
        <v>11.58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337</v>
      </c>
      <c r="B75" s="1" t="s">
        <v>338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339</v>
      </c>
      <c r="B76" s="1">
        <v>-481205.0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340</v>
      </c>
      <c r="B77" s="1">
        <v>3195949.0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341</v>
      </c>
      <c r="B78" s="1">
        <v>0.013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342</v>
      </c>
      <c r="B79" s="1">
        <v>-0.00711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343</v>
      </c>
      <c r="B80" s="1">
        <v>5.6337456E7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344</v>
      </c>
      <c r="B81" s="1">
        <v>111017.0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345</v>
      </c>
      <c r="B82" s="1">
        <v>0.157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346</v>
      </c>
      <c r="B83" s="1" t="s">
        <v>292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347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-114.0</v>
      </c>
      <c r="D3" s="1">
        <v>34.0</v>
      </c>
      <c r="E3" s="1">
        <f>IF(D3*FORECAST(E2,B3:D3,B2:D2)&gt;0,FORECAST(E2,B3:D3,B2:D2),D3)*$X$1</f>
        <v>7.333333333</v>
      </c>
      <c r="F3" s="1">
        <f>IF(E3*FORECAST(F2,B3:E3,B2:E2)&gt;0,FORECAST(F2,B3:E3,B2:E2),E3)*$X$1</f>
        <v>24.33333333</v>
      </c>
      <c r="G3" s="1">
        <f>IF(F3*FORECAST(G2,B3:F3,B2:F2)&gt;0,FORECAST(G2,B3:F3,B2:F2),F3)*$X$1</f>
        <v>41.33333333</v>
      </c>
      <c r="H3" s="1">
        <f>IF(G3*FORECAST(H2,B3:G3,B2:G2)&gt;0,FORECAST(H2,B3:G3,B2:G2),G3)*$X$1</f>
        <v>58.33333333</v>
      </c>
      <c r="I3" s="1">
        <f>IF(H3*FORECAST(I2,B3:H3,B2:H2)&gt;0,FORECAST(I2,B3:H3,B2:H2),H3)*$X$1</f>
        <v>75.33333333</v>
      </c>
      <c r="J3" s="1">
        <f>IF(I3*FORECAST(J2,B3:I3,B2:I2)&gt;0,FORECAST(J2,B3:I3,B2:I2),I3)*$X$1</f>
        <v>92.33333333</v>
      </c>
      <c r="K3" s="1">
        <f>IF(J3*FORECAST(K2,B3:J3,B2:J2)&gt;0,FORECAST(K2,B3:J3,B2:J2),J3)*$X$1</f>
        <v>109.3333333</v>
      </c>
      <c r="L3" s="4">
        <f>IF(K3*FORECAST(L2,B3:K3,B2:K2)&gt;0,FORECAST(L2,B3:K3,B2:K2),K3)*$X$1</f>
        <v>126.3333333</v>
      </c>
      <c r="M3" s="4">
        <f>IF(L3*FORECAST(M2,B3:L3,B2:L2)&gt;0,FORECAST(M2,B3:L3,B2:L2),L3)*$X$1</f>
        <v>143.3333333</v>
      </c>
      <c r="N3" s="4">
        <f>IF(M3*FORECAST(N2,B3:M3,B2:M2)&gt;0,FORECAST(N2,B3:M3,B2:M2),M3)*$X$1</f>
        <v>160.3333333</v>
      </c>
      <c r="O3" s="4">
        <f>IF(N3*FORECAST(O2,B3:N3,B2:N2)&gt;0,FORECAST(O2,B3:N3,B2:N2),N3)*$X$1</f>
        <v>177.3333333</v>
      </c>
      <c r="P3" s="4">
        <f>IF(O3*FORECAST(P2,B3:O3,B2:O2)&gt;0,FORECAST(P2,B3:O3,B2:O2),O3)*$X$1</f>
        <v>194.3333333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30.0</v>
      </c>
      <c r="C4" s="1">
        <v>0.0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348</v>
      </c>
      <c r="B5" s="1">
        <v>2.0</v>
      </c>
      <c r="C5" s="1">
        <v>11.0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349</v>
      </c>
      <c r="L7" s="1">
        <f>IF(P3*FORECAST(P2,B3:P3,B2:P2)&gt;0,FORECAST(P2,B3:P3,B2:P2),O3)*$X$1 * (1+0.02)/(0.06-0.02)</f>
        <v>4955.5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350</v>
      </c>
      <c r="L8" s="5">
        <f t="array" ref="L8">NPV(0.06,F3:P3)</f>
        <v>784.7072907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351</v>
      </c>
      <c r="L9" s="5">
        <f t="array" ref="L9">NPV(0.06,F16:P16)</f>
        <v>2610.495582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352</v>
      </c>
      <c r="L10" s="5">
        <f>L8 + L9</f>
        <v>3395.202873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353</v>
      </c>
      <c r="L12" s="5">
        <f>L10 - L11</f>
        <v>3393.202873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354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424.1503591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4955.5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-3.0</v>
      </c>
      <c r="C3" s="1">
        <v>1.0</v>
      </c>
      <c r="D3" s="1">
        <v>2.0</v>
      </c>
      <c r="E3" s="1">
        <f>IF(D3*FORECAST(E2,B3:D3,B2:D2)&gt;0,FORECAST(E2,B3:D3,B2:D2),D3)*$X$1</f>
        <v>5</v>
      </c>
      <c r="F3" s="1">
        <f>IF(E3*FORECAST(F2,B3:E3,B2:E2)&gt;0,FORECAST(F2,B3:E3,B2:E2),E3)*$X$1</f>
        <v>7.5</v>
      </c>
      <c r="G3" s="1">
        <f>IF(F3*FORECAST(G2,B3:F3,B2:F2)&gt;0,FORECAST(G2,B3:F3,B2:F2),F3)*$X$1</f>
        <v>10</v>
      </c>
      <c r="H3" s="1">
        <f>IF(G3*FORECAST(H2,B3:G3,B2:G2)&gt;0,FORECAST(H2,B3:G3,B2:G2),G3)*$X$1</f>
        <v>12.5</v>
      </c>
      <c r="I3" s="1">
        <f>IF(H3*FORECAST(I2,B3:H3,B2:H2)&gt;0,FORECAST(I2,B3:H3,B2:H2),H3)*$X$1</f>
        <v>15</v>
      </c>
      <c r="J3" s="1">
        <f>IF(I3*FORECAST(J2,B3:I3,B2:I2)&gt;0,FORECAST(J2,B3:I3,B2:I2),I3)*$X$1</f>
        <v>17.5</v>
      </c>
      <c r="K3" s="1">
        <f>IF(J3*FORECAST(K2,B3:J3,B2:J2)&gt;0,FORECAST(K2,B3:J3,B2:J2),J3)*$X$1</f>
        <v>20</v>
      </c>
      <c r="L3" s="4">
        <f>IF(K3*FORECAST(L2,B3:K3,B2:K2)&gt;0,FORECAST(L2,B3:K3,B2:K2),K3)*$X$1</f>
        <v>22.5</v>
      </c>
      <c r="M3" s="4">
        <f>IF(L3*FORECAST(M2,B3:L3,B2:L2)&gt;0,FORECAST(M2,B3:L3,B2:L2),L3)*$X$1</f>
        <v>25</v>
      </c>
      <c r="N3" s="4">
        <f>IF(M3*FORECAST(N2,B3:M3,B2:M2)&gt;0,FORECAST(N2,B3:M3,B2:M2),M3)*$X$1</f>
        <v>27.5</v>
      </c>
      <c r="O3" s="4">
        <f>IF(N3*FORECAST(O2,B3:N3,B2:N2)&gt;0,FORECAST(O2,B3:N3,B2:N2),N3)*$X$1</f>
        <v>30</v>
      </c>
      <c r="P3" s="4">
        <f>IF(O3*FORECAST(P2,B3:O3,B2:O2)&gt;0,FORECAST(P2,B3:O3,B2:O2),O3)*$X$1</f>
        <v>32.5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30.0</v>
      </c>
      <c r="C4" s="1">
        <v>0.0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348</v>
      </c>
      <c r="B5" s="1">
        <v>2.0</v>
      </c>
      <c r="C5" s="1">
        <v>11.0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349</v>
      </c>
      <c r="L7" s="1">
        <f>IF(P3*FORECAST(P2,B3:P3,B2:P2)&gt;0,FORECAST(P2,B3:P3,B2:P2),O3)*$X$1 * (1+0.02)/(0.06-0.02)</f>
        <v>828.75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350</v>
      </c>
      <c r="L8" s="5">
        <f t="array" ref="L8">NPV(0.06,F3:P3)</f>
        <v>146.3270509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351</v>
      </c>
      <c r="L9" s="5">
        <f t="array" ref="L9">NPV(0.06,F16:P16)</f>
        <v>436.5751617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352</v>
      </c>
      <c r="L10" s="5">
        <f>L8 + L9</f>
        <v>582.9022126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353</v>
      </c>
      <c r="L12" s="5">
        <f>L10 - L11</f>
        <v>580.9022126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354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72.61277657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828.75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