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<sst xmlns="http://schemas.openxmlformats.org/spreadsheetml/2006/main" count="1503" uniqueCount="1065">
  <si>
    <t>ticker</t>
  </si>
  <si>
    <t>MRCC</t>
  </si>
  <si>
    <t>nombre</t>
  </si>
  <si>
    <t>MONROE CAPITAL CORPORATIO</t>
  </si>
  <si>
    <t>empresa</t>
  </si>
  <si>
    <t>Closed End Funds</t>
  </si>
  <si>
    <t>Open</t>
  </si>
  <si>
    <t>Target Price</t>
  </si>
  <si>
    <t>Upside</t>
  </si>
  <si>
    <t>343.83%</t>
  </si>
  <si>
    <t>Country</t>
  </si>
  <si>
    <t>United States</t>
  </si>
  <si>
    <t>Market Cap</t>
  </si>
  <si>
    <t>Book Value</t>
  </si>
  <si>
    <t>Pe ratio</t>
  </si>
  <si>
    <t>Dividend Ratio</t>
  </si>
  <si>
    <t>Net Debt Growth</t>
  </si>
  <si>
    <t>-37.27%</t>
  </si>
  <si>
    <t>Total Assets Growth</t>
  </si>
  <si>
    <t>-32.41%</t>
  </si>
  <si>
    <t>Net Property, Plant and Equipment Growth</t>
  </si>
  <si>
    <t>No calculado</t>
  </si>
  <si>
    <t>Fiscal Period: December</t>
  </si>
  <si>
    <t>Net Income</t>
  </si>
  <si>
    <t>Amortization of Deferred Charges, Total - (CF)</t>
  </si>
  <si>
    <t>(Gain) Loss on Sale of Investments - (CF)</t>
  </si>
  <si>
    <t>Other Operating Activities, Total</t>
  </si>
  <si>
    <t>Change In Accounts Receivable</t>
  </si>
  <si>
    <t>Change In Accounts Payable</t>
  </si>
  <si>
    <t>Change in Other Net Operating Assets</t>
  </si>
  <si>
    <t>Cash from Operations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</si>
  <si>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</si>
  <si>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</si>
  <si>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</si>
  <si>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</si>
  <si>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</si>
  <si>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</si>
  <si>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</si>
  <si>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</si>
  <si>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Common Dividends Paid</t>
  </si>
  <si>
    <t>Common &amp; Preferred Stock Dividends Paid</t>
  </si>
  <si>
    <t>Other Financing Activities, Total</t>
  </si>
  <si>
    <t>Cash from Financing</t>
  </si>
  <si>
    <t>Foreign Exchange Rate Adjustments</t>
  </si>
  <si>
    <t>Net Change in Cash</t>
  </si>
  <si>
    <t>Supplemental Items</t>
  </si>
  <si>
    <t>Cash Interest Paid</t>
  </si>
  <si>
    <t>Cash Income Tax Paid (Refund)</t>
  </si>
  <si>
    <t>Levered Free Cash Flow</t>
  </si>
  <si>
    <t>Unlevered Free Cash Flow</t>
  </si>
  <si>
    <t>Change In Net Working Capital</t>
  </si>
  <si>
    <t>Net Debt Issued / Repaid</t>
  </si>
  <si>
    <t>Assets</t>
  </si>
  <si>
    <t>Cash And Equivalents</t>
  </si>
  <si>
    <t>Total Cash And Short Term Investments</t>
  </si>
  <si>
    <t>Accounts Receivable, Total</t>
  </si>
  <si>
    <t>Total Receivables</t>
  </si>
  <si>
    <t>Restricted Cash</t>
  </si>
  <si>
    <t>Other Current Assets, Total</t>
  </si>
  <si>
    <t>Total Current Assets</t>
  </si>
  <si>
    <t>Long-term Investments</t>
  </si>
  <si>
    <t>Deferred Charges Long-Term</t>
  </si>
  <si>
    <t>Other Long-Term Assets, Total</t>
  </si>
  <si>
    <t>Total Assets</t>
  </si>
  <si>
    <t>Liabilities</t>
  </si>
  <si>
    <t>Accounts Payable, Total</t>
  </si>
  <si>
    <t>Accrued Expenses, Total</t>
  </si>
  <si>
    <t>Current Income Taxes Payable</t>
  </si>
  <si>
    <t>Other Current Liabilities</t>
  </si>
  <si>
    <t>Total Current Liabilities</t>
  </si>
  <si>
    <t>Long-Term Debt</t>
  </si>
  <si>
    <t>Total Liabilities</t>
  </si>
  <si>
    <t>Common Stock, Total</t>
  </si>
  <si>
    <t>Additional Paid In Capital</t>
  </si>
  <si>
    <t>Retained Earnings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</si>
  <si>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</si>
  <si>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</si>
  <si>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</si>
  <si>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</si>
  <si>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</si>
  <si>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</si>
  <si>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14.05</t>
  </si>
  <si>
    <t>14.19</t>
  </si>
  <si>
    <t>14.52</t>
  </si>
  <si>
    <t>13.77</t>
  </si>
  <si>
    <t>12.66</t>
  </si>
  <si>
    <t>12.2</t>
  </si>
  <si>
    <t>11.51</t>
  </si>
  <si>
    <t>10.39</t>
  </si>
  <si>
    <t>9.4</t>
  </si>
  <si>
    <t>Tangible Book Value</t>
  </si>
  <si>
    <t>Tangible Book Value Per Share</t>
  </si>
  <si>
    <t>Total Debt</t>
  </si>
  <si>
    <t>Net Debt</t>
  </si>
  <si>
    <t>Account Code - Inventory Valuation</t>
  </si>
  <si>
    <t>Revenues</t>
  </si>
  <si>
    <t>Interest And Invest. Income (Rev)</t>
  </si>
  <si>
    <t>Total Revenues</t>
  </si>
  <si>
    <t>Gross Profit</t>
  </si>
  <si>
    <t>Selling General &amp; Admin Expenses, Total</t>
  </si>
  <si>
    <t>Other Operating Expenses, Total</t>
  </si>
  <si>
    <t>Operating Income</t>
  </si>
  <si>
    <t>Interest Expense, Total</t>
  </si>
  <si>
    <t>Net Interest Expenses</t>
  </si>
  <si>
    <t>Currency Exchange Gains (Loss)</t>
  </si>
  <si>
    <t>Other Non Operating Income (Expenses)</t>
  </si>
  <si>
    <t>EBT, Excl. Unusual Items</t>
  </si>
  <si>
    <t>Gain (Loss) On Sale Of Investments</t>
  </si>
  <si>
    <t>Other Unusual Items</t>
  </si>
  <si>
    <t>EBT, Incl. Unusual Items</t>
  </si>
  <si>
    <t>Income Tax Expense</t>
  </si>
  <si>
    <t>Earnings From Continuing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</si>
  <si>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</si>
  <si>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</si>
  <si>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</si>
  <si>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</si>
  <si>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</si>
  <si>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</si>
  <si>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1.45</t>
  </si>
  <si>
    <t>1.53</t>
  </si>
  <si>
    <t>1.68</t>
  </si>
  <si>
    <t>0.65</t>
  </si>
  <si>
    <t>0.29</t>
  </si>
  <si>
    <t>0.94</t>
  </si>
  <si>
    <t>0.08</t>
  </si>
  <si>
    <t>1.51</t>
  </si>
  <si>
    <t>-0.13</t>
  </si>
  <si>
    <t>0.02</t>
  </si>
  <si>
    <t>Basic EPS - Continuing Operations</t>
  </si>
  <si>
    <t>Basic Weighted Average Shares Outstanding</t>
  </si>
  <si>
    <t>Net EPS - Diluted</t>
  </si>
  <si>
    <t>Diluted EPS - Continuing Operations</t>
  </si>
  <si>
    <t>Diluted Weighted Average Shares Outstanding</t>
  </si>
  <si>
    <t>Normalized Basic EPS</t>
  </si>
  <si>
    <t>0.98</t>
  </si>
  <si>
    <t>0.87</t>
  </si>
  <si>
    <t>1.01</t>
  </si>
  <si>
    <t>0.86</t>
  </si>
  <si>
    <t>0.9</t>
  </si>
  <si>
    <t>0.67</t>
  </si>
  <si>
    <t>0.71</t>
  </si>
  <si>
    <t>0.7</t>
  </si>
  <si>
    <t>Normalized Diluted EPS</t>
  </si>
  <si>
    <t>Dividend Per Share</t>
  </si>
  <si>
    <t>1.36</t>
  </si>
  <si>
    <t>1.4</t>
  </si>
  <si>
    <t>1.1</t>
  </si>
  <si>
    <t>Payout Ratio</t>
  </si>
  <si>
    <t>93.67</t>
  </si>
  <si>
    <t>93.42</t>
  </si>
  <si>
    <t>84.42</t>
  </si>
  <si>
    <t>218.27</t>
  </si>
  <si>
    <t>481.91</t>
  </si>
  <si>
    <t>148.97</t>
  </si>
  <si>
    <t>66.28</t>
  </si>
  <si>
    <t>-777.67</t>
  </si>
  <si>
    <t>EBITA</t>
  </si>
  <si>
    <t>EBIT</t>
  </si>
  <si>
    <t>Total Revenues (As Reported)</t>
  </si>
  <si>
    <t>Effective Tax Rate - (Ratio)</t>
  </si>
  <si>
    <t>2.71</t>
  </si>
  <si>
    <t>0.82</t>
  </si>
  <si>
    <t>0.19</t>
  </si>
  <si>
    <t>0.09</t>
  </si>
  <si>
    <t>18.35</t>
  </si>
  <si>
    <t>-101.74</t>
  </si>
  <si>
    <t>68.48</t>
  </si>
  <si>
    <t>Normalized Net Income</t>
  </si>
  <si>
    <t>Interest on Long-Term Debt</t>
  </si>
  <si>
    <t>Supplemental Operating Expense Items</t>
  </si>
  <si>
    <t>General and Administrative Expenses</t>
  </si>
  <si>
    <t>Profitability</t>
  </si>
  <si>
    <t>Return on Assets</t>
  </si>
  <si>
    <t>5.17</t>
  </si>
  <si>
    <t>4.99</t>
  </si>
  <si>
    <t>4.79</t>
  </si>
  <si>
    <t>4.62</t>
  </si>
  <si>
    <t>5.08</t>
  </si>
  <si>
    <t>4.91</t>
  </si>
  <si>
    <t>4.1</t>
  </si>
  <si>
    <t>4.4</t>
  </si>
  <si>
    <t>5.44</t>
  </si>
  <si>
    <t>Return on Total Capital</t>
  </si>
  <si>
    <t>5.25</t>
  </si>
  <si>
    <t>5.11</t>
  </si>
  <si>
    <t>4.89</t>
  </si>
  <si>
    <t>4.68</t>
  </si>
  <si>
    <t>5.15</t>
  </si>
  <si>
    <t>5.06</t>
  </si>
  <si>
    <t>4.98</t>
  </si>
  <si>
    <t>4.15</t>
  </si>
  <si>
    <t>4.47</t>
  </si>
  <si>
    <t>5.53</t>
  </si>
  <si>
    <t>Return On Equity %</t>
  </si>
  <si>
    <t>10.23</t>
  </si>
  <si>
    <t>11.24</t>
  </si>
  <si>
    <t>11.46</t>
  </si>
  <si>
    <t>2.18</t>
  </si>
  <si>
    <t>7.56</t>
  </si>
  <si>
    <t>0.68</t>
  </si>
  <si>
    <t>13.42</t>
  </si>
  <si>
    <t>-1.17</t>
  </si>
  <si>
    <t>0.17</t>
  </si>
  <si>
    <t>Return on Common Equity</t>
  </si>
  <si>
    <t>Margin Analysis</t>
  </si>
  <si>
    <t>Gross Profit Margin %</t>
  </si>
  <si>
    <t>SG&amp;A Margin</t>
  </si>
  <si>
    <t>35.09</t>
  </si>
  <si>
    <t>34.57</t>
  </si>
  <si>
    <t>33.43</t>
  </si>
  <si>
    <t>32.66</t>
  </si>
  <si>
    <t>24.33</t>
  </si>
  <si>
    <t>27.68</t>
  </si>
  <si>
    <t>20.84</t>
  </si>
  <si>
    <t>28.43</t>
  </si>
  <si>
    <t>28.09</t>
  </si>
  <si>
    <t>27.05</t>
  </si>
  <si>
    <t>EBITA Margin %</t>
  </si>
  <si>
    <t>64.91</t>
  </si>
  <si>
    <t>65.43</t>
  </si>
  <si>
    <t>66.57</t>
  </si>
  <si>
    <t>67.34</t>
  </si>
  <si>
    <t>75.67</t>
  </si>
  <si>
    <t>72.32</t>
  </si>
  <si>
    <t>79.16</t>
  </si>
  <si>
    <t>71.57</t>
  </si>
  <si>
    <t>71.91</t>
  </si>
  <si>
    <t>72.95</t>
  </si>
  <si>
    <t>EBIT Margin %</t>
  </si>
  <si>
    <t>Income From Continuing Operations Margin %</t>
  </si>
  <si>
    <t>46.5</t>
  </si>
  <si>
    <t>48.49</t>
  </si>
  <si>
    <t>54.12</t>
  </si>
  <si>
    <t>23.78</t>
  </si>
  <si>
    <t>10.02</t>
  </si>
  <si>
    <t>28.18</t>
  </si>
  <si>
    <t>2.67</t>
  </si>
  <si>
    <t>60.3</t>
  </si>
  <si>
    <t>-4.93</t>
  </si>
  <si>
    <t>0.58</t>
  </si>
  <si>
    <t>Net Income Margin %</t>
  </si>
  <si>
    <t>Net Avail. For Common Margin %</t>
  </si>
  <si>
    <t>Normalized Net Income Margin</t>
  </si>
  <si>
    <t>31.5</t>
  </si>
  <si>
    <t>31.74</t>
  </si>
  <si>
    <t>32.19</t>
  </si>
  <si>
    <t>31.56</t>
  </si>
  <si>
    <t>35.26</t>
  </si>
  <si>
    <t>25.81</t>
  </si>
  <si>
    <t>30.47</t>
  </si>
  <si>
    <t>26.75</t>
  </si>
  <si>
    <t>27.15</t>
  </si>
  <si>
    <t>23.49</t>
  </si>
  <si>
    <t>Levered Free Cash Flow Margin</t>
  </si>
  <si>
    <t>32.12</t>
  </si>
  <si>
    <t>30.01</t>
  </si>
  <si>
    <t>35.97</t>
  </si>
  <si>
    <t>29.65</t>
  </si>
  <si>
    <t>14.2</t>
  </si>
  <si>
    <t>11.53</t>
  </si>
  <si>
    <t>40.53</t>
  </si>
  <si>
    <t>41.68</t>
  </si>
  <si>
    <t>45.35</t>
  </si>
  <si>
    <t>21.3</t>
  </si>
  <si>
    <t>Unlevered Free Cash Flow Margin</t>
  </si>
  <si>
    <t>39.16</t>
  </si>
  <si>
    <t>43.46</t>
  </si>
  <si>
    <t>37.74</t>
  </si>
  <si>
    <t>24.92</t>
  </si>
  <si>
    <t>27.36</t>
  </si>
  <si>
    <t>55.25</t>
  </si>
  <si>
    <t>56.25</t>
  </si>
  <si>
    <t>60.46</t>
  </si>
  <si>
    <t>41.47</t>
  </si>
  <si>
    <t>Asset Turnover</t>
  </si>
  <si>
    <t>0.13</t>
  </si>
  <si>
    <t>0.12</t>
  </si>
  <si>
    <t>0.11</t>
  </si>
  <si>
    <t>0.1</t>
  </si>
  <si>
    <t>Receivables Turnover (Average Receivables)</t>
  </si>
  <si>
    <t>0.69</t>
  </si>
  <si>
    <t>0.47</t>
  </si>
  <si>
    <t>0.31</t>
  </si>
  <si>
    <t>0.23</t>
  </si>
  <si>
    <t>0.48</t>
  </si>
  <si>
    <t>0.18</t>
  </si>
  <si>
    <t>-0.04</t>
  </si>
  <si>
    <t>Short Term Liquidity</t>
  </si>
  <si>
    <t>Current Ratio</t>
  </si>
  <si>
    <t>1.89</t>
  </si>
  <si>
    <t>1.52</t>
  </si>
  <si>
    <t>1.88</t>
  </si>
  <si>
    <t>1.85</t>
  </si>
  <si>
    <t>3.5</t>
  </si>
  <si>
    <t>4.05</t>
  </si>
  <si>
    <t>5.16</t>
  </si>
  <si>
    <t>3.21</t>
  </si>
  <si>
    <t>2.37</t>
  </si>
  <si>
    <t>2.83</t>
  </si>
  <si>
    <t>Quick Ratio</t>
  </si>
  <si>
    <t>1.48</t>
  </si>
  <si>
    <t>1.42</t>
  </si>
  <si>
    <t>1.58</t>
  </si>
  <si>
    <t>1.15</t>
  </si>
  <si>
    <t>1.37</t>
  </si>
  <si>
    <t>2.22</t>
  </si>
  <si>
    <t>Operating Cash Flow to Current Liabilities</t>
  </si>
  <si>
    <t>-3.25</t>
  </si>
  <si>
    <t>-8.14</t>
  </si>
  <si>
    <t>-8.9</t>
  </si>
  <si>
    <t>-10.24</t>
  </si>
  <si>
    <t>-7.55</t>
  </si>
  <si>
    <t>-4.15</t>
  </si>
  <si>
    <t>10.43</t>
  </si>
  <si>
    <t>2.26</t>
  </si>
  <si>
    <t>1.43</t>
  </si>
  <si>
    <t>6.02</t>
  </si>
  <si>
    <t>Days Sales Outstanding (Average Receivables)</t>
  </si>
  <si>
    <t>528.6</t>
  </si>
  <si>
    <t>770.36</t>
  </si>
  <si>
    <t>755.12</t>
  </si>
  <si>
    <t>Long Term Solvency</t>
  </si>
  <si>
    <t>Total Debt/Equity</t>
  </si>
  <si>
    <t>79.49</t>
  </si>
  <si>
    <t>90.05</t>
  </si>
  <si>
    <t>73.85</t>
  </si>
  <si>
    <t>79.64</t>
  </si>
  <si>
    <t>121.25</t>
  </si>
  <si>
    <t>158.91</t>
  </si>
  <si>
    <t>146.53</t>
  </si>
  <si>
    <t>133.14</t>
  </si>
  <si>
    <t>146.7</t>
  </si>
  <si>
    <t>147.68</t>
  </si>
  <si>
    <t>Total Debt / Total Capital</t>
  </si>
  <si>
    <t>44.29</t>
  </si>
  <si>
    <t>47.38</t>
  </si>
  <si>
    <t>42.48</t>
  </si>
  <si>
    <t>44.33</t>
  </si>
  <si>
    <t>54.8</t>
  </si>
  <si>
    <t>61.38</t>
  </si>
  <si>
    <t>59.44</t>
  </si>
  <si>
    <t>57.11</t>
  </si>
  <si>
    <t>59.47</t>
  </si>
  <si>
    <t>59.63</t>
  </si>
  <si>
    <t>LT Debt/Equity</t>
  </si>
  <si>
    <t>Long-Term Debt / Total Capital</t>
  </si>
  <si>
    <t>Total Liabilities / Total Assets</t>
  </si>
  <si>
    <t>45.1</t>
  </si>
  <si>
    <t>48.87</t>
  </si>
  <si>
    <t>43.27</t>
  </si>
  <si>
    <t>45.08</t>
  </si>
  <si>
    <t>55.37</t>
  </si>
  <si>
    <t>61.93</t>
  </si>
  <si>
    <t>59.93</t>
  </si>
  <si>
    <t>57.75</t>
  </si>
  <si>
    <t>60.17</t>
  </si>
  <si>
    <t>EBIT / Interest Expense</t>
  </si>
  <si>
    <t>4.52</t>
  </si>
  <si>
    <t>4.55</t>
  </si>
  <si>
    <t>4.16</t>
  </si>
  <si>
    <t>3.6</t>
  </si>
  <si>
    <t>2.43</t>
  </si>
  <si>
    <t>2.4</t>
  </si>
  <si>
    <t>2.38</t>
  </si>
  <si>
    <t>2.05</t>
  </si>
  <si>
    <t>Growth Over Prior Year</t>
  </si>
  <si>
    <t>Total Revenues, 1 Yr. Growth %</t>
  </si>
  <si>
    <t>64.24</t>
  </si>
  <si>
    <t>23.35</t>
  </si>
  <si>
    <t>22.01</t>
  </si>
  <si>
    <t>13.53</t>
  </si>
  <si>
    <t>14.24</t>
  </si>
  <si>
    <t>16.8</t>
  </si>
  <si>
    <t>-9.7</t>
  </si>
  <si>
    <t>-12.59</t>
  </si>
  <si>
    <t>13.67</t>
  </si>
  <si>
    <t>Gross Profit, 1 Yr. Growth %</t>
  </si>
  <si>
    <t>EBITA, 1 Yr. Growth %</t>
  </si>
  <si>
    <t>23.71</t>
  </si>
  <si>
    <t>14.85</t>
  </si>
  <si>
    <t>28.37</t>
  </si>
  <si>
    <t>11.63</t>
  </si>
  <si>
    <t>-1.16</t>
  </si>
  <si>
    <t>-20.97</t>
  </si>
  <si>
    <t>5.59</t>
  </si>
  <si>
    <t>15.3</t>
  </si>
  <si>
    <t>EBIT, 1 Yr. Growth %</t>
  </si>
  <si>
    <t>Earnings From Cont. Operations, 1 Yr. Growth %</t>
  </si>
  <si>
    <t>42.42</t>
  </si>
  <si>
    <t>28.64</t>
  </si>
  <si>
    <t>36.18</t>
  </si>
  <si>
    <t>-50.13</t>
  </si>
  <si>
    <t>-51.88</t>
  </si>
  <si>
    <t>228.56</t>
  </si>
  <si>
    <t>-91.43</t>
  </si>
  <si>
    <t>-108.58</t>
  </si>
  <si>
    <t>-113.32</t>
  </si>
  <si>
    <t>Net Income, 1 Yr. Growth %</t>
  </si>
  <si>
    <t>Normalized Net Income, 1 Yr. Growth %</t>
  </si>
  <si>
    <t>74.28</t>
  </si>
  <si>
    <t>24.32</t>
  </si>
  <si>
    <t>23.17</t>
  </si>
  <si>
    <t>11.58</t>
  </si>
  <si>
    <t>27.6</t>
  </si>
  <si>
    <t>-14.48</t>
  </si>
  <si>
    <t>6.6</t>
  </si>
  <si>
    <t>-23.27</t>
  </si>
  <si>
    <t>6.66</t>
  </si>
  <si>
    <t>-1.63</t>
  </si>
  <si>
    <t>Diluted EPS Before Extra, 1 Yr. Growth %</t>
  </si>
  <si>
    <t>13.15</t>
  </si>
  <si>
    <t>5.66</t>
  </si>
  <si>
    <t>9.38</t>
  </si>
  <si>
    <t>-61.05</t>
  </si>
  <si>
    <t>-55.93</t>
  </si>
  <si>
    <t>226.82</t>
  </si>
  <si>
    <t>-91.63</t>
  </si>
  <si>
    <t>-108.5</t>
  </si>
  <si>
    <t>Accounts Receivable, 1 Yr. Growth %</t>
  </si>
  <si>
    <t>49.22</t>
  </si>
  <si>
    <t>68.7</t>
  </si>
  <si>
    <t>64.57</t>
  </si>
  <si>
    <t>101.85</t>
  </si>
  <si>
    <t>45.72</t>
  </si>
  <si>
    <t>11.77</t>
  </si>
  <si>
    <t>-46.99</t>
  </si>
  <si>
    <t>105.73</t>
  </si>
  <si>
    <t>73.67</t>
  </si>
  <si>
    <t>17.57</t>
  </si>
  <si>
    <t>Total Assets, 1 Yr. Growth %</t>
  </si>
  <si>
    <t>7.93</t>
  </si>
  <si>
    <t>48.15</t>
  </si>
  <si>
    <t>18.82</t>
  </si>
  <si>
    <t>19.52</t>
  </si>
  <si>
    <t>14.27</t>
  </si>
  <si>
    <t>12.97</t>
  </si>
  <si>
    <t>-10.68</t>
  </si>
  <si>
    <t>0.91</t>
  </si>
  <si>
    <t>-4.31</t>
  </si>
  <si>
    <t>-9.17</t>
  </si>
  <si>
    <t>Tangible Book Value, 1 Yr. Growth %</t>
  </si>
  <si>
    <t>-3.15</t>
  </si>
  <si>
    <t>37.98</t>
  </si>
  <si>
    <t>30.52</t>
  </si>
  <si>
    <t>15.71</t>
  </si>
  <si>
    <t>-7.15</t>
  </si>
  <si>
    <t>-3.64</t>
  </si>
  <si>
    <t>-5.98</t>
  </si>
  <si>
    <t>6.41</t>
  </si>
  <si>
    <t>-9.8</t>
  </si>
  <si>
    <t>-9.46</t>
  </si>
  <si>
    <t>Common Equity, 1 Yr. Growth %</t>
  </si>
  <si>
    <t>Cash From Operations, 1 Yr. Growth %</t>
  </si>
  <si>
    <t>-81.69</t>
  </si>
  <si>
    <t>618.45</t>
  </si>
  <si>
    <t>-37.31</t>
  </si>
  <si>
    <t>34.11</t>
  </si>
  <si>
    <t>-20.77</t>
  </si>
  <si>
    <t>-28.79</t>
  </si>
  <si>
    <t>-290.93</t>
  </si>
  <si>
    <t>-73.3</t>
  </si>
  <si>
    <t>-29.48</t>
  </si>
  <si>
    <t>266.65</t>
  </si>
  <si>
    <t>Levered Free Cash Flow, 1 Yr. Growth %</t>
  </si>
  <si>
    <t>8.62</t>
  </si>
  <si>
    <t>31.35</t>
  </si>
  <si>
    <t>45.55</t>
  </si>
  <si>
    <t>-6.42</t>
  </si>
  <si>
    <t>-45.29</t>
  </si>
  <si>
    <t>-5.18</t>
  </si>
  <si>
    <t>217.5</t>
  </si>
  <si>
    <t>-10.11</t>
  </si>
  <si>
    <t>14.33</t>
  </si>
  <si>
    <t>-46.62</t>
  </si>
  <si>
    <t>Unlevered Free Cash Flow, 1 Yr. Growth %</t>
  </si>
  <si>
    <t>15.55</t>
  </si>
  <si>
    <t>29.53</t>
  </si>
  <si>
    <t>42.78</t>
  </si>
  <si>
    <t>-1.41</t>
  </si>
  <si>
    <t>-24.57</t>
  </si>
  <si>
    <t>28.25</t>
  </si>
  <si>
    <t>82.33</t>
  </si>
  <si>
    <t>-11.01</t>
  </si>
  <si>
    <t>12.96</t>
  </si>
  <si>
    <t>-22.04</t>
  </si>
  <si>
    <t>Dividend Per Share, 1 Yr. Growth %</t>
  </si>
  <si>
    <t>0</t>
  </si>
  <si>
    <t>2.94</t>
  </si>
  <si>
    <t>-21.43</t>
  </si>
  <si>
    <t>-9.09</t>
  </si>
  <si>
    <t>Compound Annual Growth Rate Over Two Years</t>
  </si>
  <si>
    <t>Total Revenues, 2 Yr. CAGR %</t>
  </si>
  <si>
    <t>318.74</t>
  </si>
  <si>
    <t>42.33</t>
  </si>
  <si>
    <t>22.68</t>
  </si>
  <si>
    <t>17.69</t>
  </si>
  <si>
    <t>13.88</t>
  </si>
  <si>
    <t>15.51</t>
  </si>
  <si>
    <t>2.7</t>
  </si>
  <si>
    <t>-11.15</t>
  </si>
  <si>
    <t>-4.16</t>
  </si>
  <si>
    <t>9.29</t>
  </si>
  <si>
    <t>Gross Profit, 2 Yr. CAGR %</t>
  </si>
  <si>
    <t>EBITA, 2 Yr. CAGR %</t>
  </si>
  <si>
    <t>321.1</t>
  </si>
  <si>
    <t>44.52</t>
  </si>
  <si>
    <t>24.01</t>
  </si>
  <si>
    <t>19.19</t>
  </si>
  <si>
    <t>21.42</t>
  </si>
  <si>
    <t>19.71</t>
  </si>
  <si>
    <t>5.04</t>
  </si>
  <si>
    <t>-11.62</t>
  </si>
  <si>
    <t>-8.65</t>
  </si>
  <si>
    <t>10.34</t>
  </si>
  <si>
    <t>EBIT, 2 Yr. CAGR %</t>
  </si>
  <si>
    <t>Earnings From Cont. Operations, 2 Yr. CAGR %</t>
  </si>
  <si>
    <t>282.64</t>
  </si>
  <si>
    <t>35.35</t>
  </si>
  <si>
    <t>32.35</t>
  </si>
  <si>
    <t>-17.59</t>
  </si>
  <si>
    <t>-51.01</t>
  </si>
  <si>
    <t>25.74</t>
  </si>
  <si>
    <t>-46.95</t>
  </si>
  <si>
    <t>29.97</t>
  </si>
  <si>
    <t>30.1</t>
  </si>
  <si>
    <t>-89.31</t>
  </si>
  <si>
    <t>Net Income, 2 Yr. CAGR %</t>
  </si>
  <si>
    <t>Normalized Net Income, 2 Yr. CAGR %</t>
  </si>
  <si>
    <t>336.83</t>
  </si>
  <si>
    <t>47.19</t>
  </si>
  <si>
    <t>23.73</t>
  </si>
  <si>
    <t>17.31</t>
  </si>
  <si>
    <t>19.32</t>
  </si>
  <si>
    <t>4.46</t>
  </si>
  <si>
    <t>-4.52</t>
  </si>
  <si>
    <t>-9.56</t>
  </si>
  <si>
    <t>-9.54</t>
  </si>
  <si>
    <t>Diluted EPS Before Extra, 2 Yr. CAGR %</t>
  </si>
  <si>
    <t>186.66</t>
  </si>
  <si>
    <t>9.34</t>
  </si>
  <si>
    <t>7.5</t>
  </si>
  <si>
    <t>-34.73</t>
  </si>
  <si>
    <t>-58.57</t>
  </si>
  <si>
    <t>20.02</t>
  </si>
  <si>
    <t>-47.7</t>
  </si>
  <si>
    <t>26.88</t>
  </si>
  <si>
    <t>27.85</t>
  </si>
  <si>
    <t>-89.36</t>
  </si>
  <si>
    <t>Accounts Receivable, 2 Yr. CAGR %</t>
  </si>
  <si>
    <t>37.57</t>
  </si>
  <si>
    <t>58.66</t>
  </si>
  <si>
    <t>66.62</t>
  </si>
  <si>
    <t>82.26</t>
  </si>
  <si>
    <t>71.5</t>
  </si>
  <si>
    <t>27.62</t>
  </si>
  <si>
    <t>-23.03</t>
  </si>
  <si>
    <t>4.43</t>
  </si>
  <si>
    <t>89.02</t>
  </si>
  <si>
    <t>42.89</t>
  </si>
  <si>
    <t>Total Assets, 2 Yr. CAGR %</t>
  </si>
  <si>
    <t>32.27</t>
  </si>
  <si>
    <t>26.45</t>
  </si>
  <si>
    <t>32.02</t>
  </si>
  <si>
    <t>19.17</t>
  </si>
  <si>
    <t>16.87</t>
  </si>
  <si>
    <t>13.62</t>
  </si>
  <si>
    <t>0.46</t>
  </si>
  <si>
    <t>-5.06</t>
  </si>
  <si>
    <t>-1.74</t>
  </si>
  <si>
    <t>-6.77</t>
  </si>
  <si>
    <t>Tangible Book Value, 2 Yr. CAGR %</t>
  </si>
  <si>
    <t>26.46</t>
  </si>
  <si>
    <t>15.6</t>
  </si>
  <si>
    <t>34.2</t>
  </si>
  <si>
    <t>22.89</t>
  </si>
  <si>
    <t>3.65</t>
  </si>
  <si>
    <t>-5.41</t>
  </si>
  <si>
    <t>-4.82</t>
  </si>
  <si>
    <t>-2.03</t>
  </si>
  <si>
    <t>-9.63</t>
  </si>
  <si>
    <t>Common Equity, 2 Yr. CAGR %</t>
  </si>
  <si>
    <t>Cash From Operations, 2 Yr. CAGR %</t>
  </si>
  <si>
    <t>-70.44</t>
  </si>
  <si>
    <t>14.71</t>
  </si>
  <si>
    <t>112.23</t>
  </si>
  <si>
    <t>-8.31</t>
  </si>
  <si>
    <t>3.08</t>
  </si>
  <si>
    <t>-24.89</t>
  </si>
  <si>
    <t>16.6</t>
  </si>
  <si>
    <t>-28.6</t>
  </si>
  <si>
    <t>-56.61</t>
  </si>
  <si>
    <t>60.8</t>
  </si>
  <si>
    <t>Levered Free Cash Flow, 2 Yr. CAGR %</t>
  </si>
  <si>
    <t>11.9</t>
  </si>
  <si>
    <t>38.24</t>
  </si>
  <si>
    <t>16.71</t>
  </si>
  <si>
    <t>-28.45</t>
  </si>
  <si>
    <t>-27.98</t>
  </si>
  <si>
    <t>73.51</t>
  </si>
  <si>
    <t>68.94</t>
  </si>
  <si>
    <t>-21.88</t>
  </si>
  <si>
    <t>Unlevered Free Cash Flow, 2 Yr. CAGR %</t>
  </si>
  <si>
    <t>16.04</t>
  </si>
  <si>
    <t>18.64</t>
  </si>
  <si>
    <t>-13.76</t>
  </si>
  <si>
    <t>-1.64</t>
  </si>
  <si>
    <t>52.92</t>
  </si>
  <si>
    <t>27.38</t>
  </si>
  <si>
    <t>0.26</t>
  </si>
  <si>
    <t>-6.16</t>
  </si>
  <si>
    <t>Dividend Per Share, 2 Yr. CAGR %</t>
  </si>
  <si>
    <t>1.46</t>
  </si>
  <si>
    <t>-11.36</t>
  </si>
  <si>
    <t>-15.48</t>
  </si>
  <si>
    <t>-4.65</t>
  </si>
  <si>
    <t>Compound Annual Growth Rate Over Three Years</t>
  </si>
  <si>
    <t>Total Revenues, 3 Yr. CAGR %</t>
  </si>
  <si>
    <t>178.62</t>
  </si>
  <si>
    <t>35.21</t>
  </si>
  <si>
    <t>19.55</t>
  </si>
  <si>
    <t>16.53</t>
  </si>
  <si>
    <t>-2.67</t>
  </si>
  <si>
    <t>-6.04</t>
  </si>
  <si>
    <t>Gross Profit, 3 Yr. CAGR %</t>
  </si>
  <si>
    <t>EBITA, 3 Yr. CAGR %</t>
  </si>
  <si>
    <t>180.4</t>
  </si>
  <si>
    <t>37.38</t>
  </si>
  <si>
    <t>20.88</t>
  </si>
  <si>
    <t>22.18</t>
  </si>
  <si>
    <t>18.07</t>
  </si>
  <si>
    <t>12.3</t>
  </si>
  <si>
    <t>-4.46</t>
  </si>
  <si>
    <t>-6.22</t>
  </si>
  <si>
    <t>-1.28</t>
  </si>
  <si>
    <t>EBIT, 3 Yr. CAGR %</t>
  </si>
  <si>
    <t>Earnings From Cont. Operations, 3 Yr. CAGR %</t>
  </si>
  <si>
    <t>166.06</t>
  </si>
  <si>
    <t>35.63</t>
  </si>
  <si>
    <t>-4.4</t>
  </si>
  <si>
    <t>-31.12</t>
  </si>
  <si>
    <t>-7.61</t>
  </si>
  <si>
    <t>-48.64</t>
  </si>
  <si>
    <t>77.06</t>
  </si>
  <si>
    <t>-47.46</t>
  </si>
  <si>
    <t>-39.14</t>
  </si>
  <si>
    <t>Net Income, 3 Yr. CAGR %</t>
  </si>
  <si>
    <t>Normalized Net Income, 3 Yr. CAGR %</t>
  </si>
  <si>
    <t>187.34</t>
  </si>
  <si>
    <t>38.91</t>
  </si>
  <si>
    <t>19.45</t>
  </si>
  <si>
    <t>20.64</t>
  </si>
  <si>
    <t>6.78</t>
  </si>
  <si>
    <t>-11.23</t>
  </si>
  <si>
    <t>-4.45</t>
  </si>
  <si>
    <t>-6.98</t>
  </si>
  <si>
    <t>Diluted EPS Before Extra, 3 Yr. CAGR %</t>
  </si>
  <si>
    <t>105.53</t>
  </si>
  <si>
    <t>9.35</t>
  </si>
  <si>
    <t>-23.36</t>
  </si>
  <si>
    <t>-42.74</t>
  </si>
  <si>
    <t>-17.52</t>
  </si>
  <si>
    <t>-50.6</t>
  </si>
  <si>
    <t>73.93</t>
  </si>
  <si>
    <t>-48.47</t>
  </si>
  <si>
    <t>-39.85</t>
  </si>
  <si>
    <t>Accounts Receivable, 3 Yr. CAGR %</t>
  </si>
  <si>
    <t>47.25</t>
  </si>
  <si>
    <t>60.6</t>
  </si>
  <si>
    <t>77.62</t>
  </si>
  <si>
    <t>69.16</t>
  </si>
  <si>
    <t>48.69</t>
  </si>
  <si>
    <t>-4.78</t>
  </si>
  <si>
    <t>6.82</t>
  </si>
  <si>
    <t>61.35</t>
  </si>
  <si>
    <t>Total Assets, 3 Yr. CAGR %</t>
  </si>
  <si>
    <t>37.36</t>
  </si>
  <si>
    <t>23.45</t>
  </si>
  <si>
    <t>27.72</t>
  </si>
  <si>
    <t>17.51</t>
  </si>
  <si>
    <t>4.86</t>
  </si>
  <si>
    <t>0.61</t>
  </si>
  <si>
    <t>-4.81</t>
  </si>
  <si>
    <t>-4.28</t>
  </si>
  <si>
    <t>Tangible Book Value, 3 Yr. CAGR %</t>
  </si>
  <si>
    <t>30.19</t>
  </si>
  <si>
    <t>20.37</t>
  </si>
  <si>
    <t>27.73</t>
  </si>
  <si>
    <t>11.93</t>
  </si>
  <si>
    <t>1.16</t>
  </si>
  <si>
    <t>-5.6</t>
  </si>
  <si>
    <t>-1.21</t>
  </si>
  <si>
    <t>-3.37</t>
  </si>
  <si>
    <t>-4.57</t>
  </si>
  <si>
    <t>Common Equity, 3 Yr. CAGR %</t>
  </si>
  <si>
    <t>Cash From Operations, 3 Yr. CAGR %</t>
  </si>
  <si>
    <t>-14.37</t>
  </si>
  <si>
    <t>-6.21</t>
  </si>
  <si>
    <t>82.12</t>
  </si>
  <si>
    <t>-12.67</t>
  </si>
  <si>
    <t>-8.88</t>
  </si>
  <si>
    <t>2.51</t>
  </si>
  <si>
    <t>-28.66</t>
  </si>
  <si>
    <t>-28.89</t>
  </si>
  <si>
    <t>Levered Free Cash Flow, 3 Yr. CAGR %</t>
  </si>
  <si>
    <t>22.34</t>
  </si>
  <si>
    <t>21.38</t>
  </si>
  <si>
    <t>-9.34</t>
  </si>
  <si>
    <t>-21.41</t>
  </si>
  <si>
    <t>18.1</t>
  </si>
  <si>
    <t>39.35</t>
  </si>
  <si>
    <t>48.32</t>
  </si>
  <si>
    <t>-18.14</t>
  </si>
  <si>
    <t>Unlevered Free Cash Flow, 3 Yr. CAGR %</t>
  </si>
  <si>
    <t>24.5</t>
  </si>
  <si>
    <t>22.15</t>
  </si>
  <si>
    <t>2.02</t>
  </si>
  <si>
    <t>-1.57</t>
  </si>
  <si>
    <t>20.83</t>
  </si>
  <si>
    <t>27.67</t>
  </si>
  <si>
    <t>22.38</t>
  </si>
  <si>
    <t>-7.8</t>
  </si>
  <si>
    <t>Dividend Per Share, 3 Yr. CAGR %</t>
  </si>
  <si>
    <t>60.28</t>
  </si>
  <si>
    <t>0.97</t>
  </si>
  <si>
    <t>-7.72</t>
  </si>
  <si>
    <t>-10.61</t>
  </si>
  <si>
    <t>-3.13</t>
  </si>
  <si>
    <t>Compound Annual Growth Rate Over Five Years</t>
  </si>
  <si>
    <t>Total Revenues, 5 Yr. CAGR %</t>
  </si>
  <si>
    <t>97.38</t>
  </si>
  <si>
    <t>26.24</t>
  </si>
  <si>
    <t>17.92</t>
  </si>
  <si>
    <t>10.79</t>
  </si>
  <si>
    <t>3.64</t>
  </si>
  <si>
    <t>1.95</t>
  </si>
  <si>
    <t>Gross Profit, 5 Yr. CAGR %</t>
  </si>
  <si>
    <t>EBITA, 5 Yr. CAGR %</t>
  </si>
  <si>
    <t>99.28</t>
  </si>
  <si>
    <t>30.76</t>
  </si>
  <si>
    <t>20.41</t>
  </si>
  <si>
    <t>15.01</t>
  </si>
  <si>
    <t>3.4</t>
  </si>
  <si>
    <t>1.2</t>
  </si>
  <si>
    <t>EBIT, 5 Yr. CAGR %</t>
  </si>
  <si>
    <t>Earnings From Cont. Operations, 5 Yr. CAGR %</t>
  </si>
  <si>
    <t>66.49</t>
  </si>
  <si>
    <t>-9.75</t>
  </si>
  <si>
    <t>6.68</t>
  </si>
  <si>
    <t>-37.95</t>
  </si>
  <si>
    <t>5.9</t>
  </si>
  <si>
    <t>-25.52</t>
  </si>
  <si>
    <t>-42.39</t>
  </si>
  <si>
    <t>Net Income, 5 Yr. CAGR %</t>
  </si>
  <si>
    <t>Normalized Net Income, 5 Yr. CAGR %</t>
  </si>
  <si>
    <t>100.83</t>
  </si>
  <si>
    <t>30.65</t>
  </si>
  <si>
    <t>13.21</t>
  </si>
  <si>
    <t>9.87</t>
  </si>
  <si>
    <t>-0.08</t>
  </si>
  <si>
    <t>-0.98</t>
  </si>
  <si>
    <t>Diluted EPS Before Extra, 5 Yr. CAGR %</t>
  </si>
  <si>
    <t>29.9</t>
  </si>
  <si>
    <t>-25.83</t>
  </si>
  <si>
    <t>-8.3</t>
  </si>
  <si>
    <t>-44.78</t>
  </si>
  <si>
    <t>-2.01</t>
  </si>
  <si>
    <t>-27.73</t>
  </si>
  <si>
    <t>-43.12</t>
  </si>
  <si>
    <t>Accounts Receivable, 5 Yr. CAGR %</t>
  </si>
  <si>
    <t>60.37</t>
  </si>
  <si>
    <t>64.88</t>
  </si>
  <si>
    <t>55.62</t>
  </si>
  <si>
    <t>23.46</t>
  </si>
  <si>
    <t>29.09</t>
  </si>
  <si>
    <t>25.27</t>
  </si>
  <si>
    <t>20.01</t>
  </si>
  <si>
    <t>Total Assets, 5 Yr. CAGR %</t>
  </si>
  <si>
    <t>29.52</t>
  </si>
  <si>
    <t>20.77</t>
  </si>
  <si>
    <t>21.88</t>
  </si>
  <si>
    <t>10.37</t>
  </si>
  <si>
    <t>2.17</t>
  </si>
  <si>
    <t>-2.41</t>
  </si>
  <si>
    <t>Tangible Book Value, 5 Yr. CAGR %</t>
  </si>
  <si>
    <t>27.22</t>
  </si>
  <si>
    <t>13.38</t>
  </si>
  <si>
    <t>13.27</t>
  </si>
  <si>
    <t>4.9</t>
  </si>
  <si>
    <t>-4.19</t>
  </si>
  <si>
    <t>-4.67</t>
  </si>
  <si>
    <t>Common Equity, 5 Yr. CAGR %</t>
  </si>
  <si>
    <t>Cash From Operations, 5 Yr. CAGR %</t>
  </si>
  <si>
    <t>-2.6</t>
  </si>
  <si>
    <t>27.79</t>
  </si>
  <si>
    <t>-1.96</t>
  </si>
  <si>
    <t>-17.35</t>
  </si>
  <si>
    <t>-27.32</t>
  </si>
  <si>
    <t>-1.26</t>
  </si>
  <si>
    <t>Levered Free Cash Flow, 5 Yr. CAGR %</t>
  </si>
  <si>
    <t>-1.49</t>
  </si>
  <si>
    <t>17.54</t>
  </si>
  <si>
    <t>6.74</t>
  </si>
  <si>
    <t>11.1</t>
  </si>
  <si>
    <t>10.55</t>
  </si>
  <si>
    <t>Unlevered Free Cash Flow, 5 Yr. CAGR %</t>
  </si>
  <si>
    <t>7.49</t>
  </si>
  <si>
    <t>12.01</t>
  </si>
  <si>
    <t>19.95</t>
  </si>
  <si>
    <t>9.13</t>
  </si>
  <si>
    <t>12.14</t>
  </si>
  <si>
    <t>12.88</t>
  </si>
  <si>
    <t>Dividend Per Share, 5 Yr. CAGR %</t>
  </si>
  <si>
    <t>32.72</t>
  </si>
  <si>
    <t>-4.71</t>
  </si>
  <si>
    <t>-6.51</t>
  </si>
  <si>
    <t>2019</t>
  </si>
  <si>
    <t>2020</t>
  </si>
  <si>
    <t>2021</t>
  </si>
  <si>
    <t>2022</t>
  </si>
  <si>
    <t>2023</t>
  </si>
  <si>
    <t>2024</t>
  </si>
  <si>
    <t>2025</t>
  </si>
  <si>
    <t>Capitalization
                                    1</t>
  </si>
  <si>
    <t>222</t>
  </si>
  <si>
    <t>171.1</t>
  </si>
  <si>
    <t>241.7</t>
  </si>
  <si>
    <t>185</t>
  </si>
  <si>
    <t>153.1</t>
  </si>
  <si>
    <t>176.6</t>
  </si>
  <si>
    <t>Change</t>
  </si>
  <si>
    <t>-</t>
  </si>
  <si>
    <t>-22.95%</t>
  </si>
  <si>
    <t>41.3%</t>
  </si>
  <si>
    <t>-23.45%</t>
  </si>
  <si>
    <t>-17.27%</t>
  </si>
  <si>
    <t>15.36%</t>
  </si>
  <si>
    <t>0%</t>
  </si>
  <si>
    <t>Enterprise Value (EV)</t>
  </si>
  <si>
    <t>P/E ratio</t>
  </si>
  <si>
    <t>11.6x</t>
  </si>
  <si>
    <t>100x</t>
  </si>
  <si>
    <t>7.43x</t>
  </si>
  <si>
    <t>-65.7x</t>
  </si>
  <si>
    <t>353x</t>
  </si>
  <si>
    <t>9.94x</t>
  </si>
  <si>
    <t>7.87x</t>
  </si>
  <si>
    <t>PBR</t>
  </si>
  <si>
    <t>0.89x</t>
  </si>
  <si>
    <t>PEG</t>
  </si>
  <si>
    <t>-1.1x</t>
  </si>
  <si>
    <t>0x</t>
  </si>
  <si>
    <t>1x</t>
  </si>
  <si>
    <t>-3x</t>
  </si>
  <si>
    <t>0.3x</t>
  </si>
  <si>
    <t>Capitalization / Revenue</t>
  </si>
  <si>
    <t>3.26x</t>
  </si>
  <si>
    <t>2.78x</t>
  </si>
  <si>
    <t>4.49x</t>
  </si>
  <si>
    <t>3.27x</t>
  </si>
  <si>
    <t>2.38x</t>
  </si>
  <si>
    <t>2.88x</t>
  </si>
  <si>
    <t>3.09x</t>
  </si>
  <si>
    <t>EV / Revenue</t>
  </si>
  <si>
    <t>EV / EBITDA</t>
  </si>
  <si>
    <t>EV / EBIT</t>
  </si>
  <si>
    <t>EV / FCF</t>
  </si>
  <si>
    <t>FCF Yield</t>
  </si>
  <si>
    <t>Dividend per Share
                                    2</t>
  </si>
  <si>
    <t>1</t>
  </si>
  <si>
    <t>Rate of return</t>
  </si>
  <si>
    <t>12.9%</t>
  </si>
  <si>
    <t>13.7%</t>
  </si>
  <si>
    <t>8.91%</t>
  </si>
  <si>
    <t>11.7%</t>
  </si>
  <si>
    <t>14.2%</t>
  </si>
  <si>
    <t>12.3%</t>
  </si>
  <si>
    <t>EPS
                                    2</t>
  </si>
  <si>
    <t>1.036</t>
  </si>
  <si>
    <t>Distribution rate</t>
  </si>
  <si>
    <t>149%</t>
  </si>
  <si>
    <t>1,375%</t>
  </si>
  <si>
    <t>66.2%</t>
  </si>
  <si>
    <t>-769%</t>
  </si>
  <si>
    <t>5,000%</t>
  </si>
  <si>
    <t>122%</t>
  </si>
  <si>
    <t>96.5%</t>
  </si>
  <si>
    <t>Net sales
                                    1</t>
  </si>
  <si>
    <t>68.19</t>
  </si>
  <si>
    <t>61.58</t>
  </si>
  <si>
    <t>53.83</t>
  </si>
  <si>
    <t>56.57</t>
  </si>
  <si>
    <t>64.3</t>
  </si>
  <si>
    <t>61.42</t>
  </si>
  <si>
    <t>57.2</t>
  </si>
  <si>
    <t>EBITDA</t>
  </si>
  <si>
    <t>Net income
                                    1</t>
  </si>
  <si>
    <t>19.21</t>
  </si>
  <si>
    <t>1.646</t>
  </si>
  <si>
    <t>32.46</t>
  </si>
  <si>
    <t>-2.786</t>
  </si>
  <si>
    <t>0.371</t>
  </si>
  <si>
    <t>17.19</t>
  </si>
  <si>
    <t>22.44</t>
  </si>
  <si>
    <t>Reference price
                                    2</t>
  </si>
  <si>
    <t>10.860</t>
  </si>
  <si>
    <t>8.030</t>
  </si>
  <si>
    <t>11.220</t>
  </si>
  <si>
    <t>8.540</t>
  </si>
  <si>
    <t>7.065</t>
  </si>
  <si>
    <t>8.150</t>
  </si>
  <si>
    <t>Nbr of stocks (in thousands)</t>
  </si>
  <si>
    <t>20,445</t>
  </si>
  <si>
    <t>21,304</t>
  </si>
  <si>
    <t>21,544</t>
  </si>
  <si>
    <t>21,666</t>
  </si>
  <si>
    <t>Announcement Date</t>
  </si>
  <si>
    <t>3/3/20</t>
  </si>
  <si>
    <t>3/2/21</t>
  </si>
  <si>
    <t>3/2/22</t>
  </si>
  <si>
    <t>3/1/23</t>
  </si>
  <si>
    <t>3/11/24</t>
  </si>
  <si>
    <t>address1</t>
  </si>
  <si>
    <t>311 South Wacker Drive</t>
  </si>
  <si>
    <t>address2</t>
  </si>
  <si>
    <t>64th Floor Suite 6400</t>
  </si>
  <si>
    <t>city</t>
  </si>
  <si>
    <t>Chicago</t>
  </si>
  <si>
    <t>state</t>
  </si>
  <si>
    <t>IL</t>
  </si>
  <si>
    <t>zip</t>
  </si>
  <si>
    <t>60606-6710</t>
  </si>
  <si>
    <t>country</t>
  </si>
  <si>
    <t>phone</t>
  </si>
  <si>
    <t>312 258 8300</t>
  </si>
  <si>
    <t>fax</t>
  </si>
  <si>
    <t>312 258 8350</t>
  </si>
  <si>
    <t>website</t>
  </si>
  <si>
    <t>https://www.monroebdc.com</t>
  </si>
  <si>
    <t>industry</t>
  </si>
  <si>
    <t>Asset Management</t>
  </si>
  <si>
    <t>industryKey</t>
  </si>
  <si>
    <t>asset-management</t>
  </si>
  <si>
    <t>industryDisp</t>
  </si>
  <si>
    <t>sector</t>
  </si>
  <si>
    <t>Financial Services</t>
  </si>
  <si>
    <t>sectorKey</t>
  </si>
  <si>
    <t>financial-services</t>
  </si>
  <si>
    <t>sectorDisp</t>
  </si>
  <si>
    <t>longBusinessSummary</t>
  </si>
  <si>
    <t>Monroe Capital Corporation is a business development company specializing in customized financing solutions in senior, unitranche and junior secured debt, subordinated debt financing and to a lesser extent, unsecured debt and equity, including equity co-investments in preferred and common stock and warrants. It also provides financing primarily to leveraged buyouts in lower middle-market companies. It focuses to invest in the United States and Canada. The fund prefers to invest in companies with EBITDA between $3 and $35 million. Its makes minority equity investments.</t>
  </si>
  <si>
    <t>companyOfficers</t>
  </si>
  <si>
    <t>[{'maxAge': 1, 'name': 'Mr. Theodore L. Koenig CPA, J.D.', 'age': 64, 'title': 'Chairman, President &amp; CEO', 'yearBorn': 1959, 'fiscalYear': 2023, 'exercisedValue': 0, 'unexercisedValue': 0}, {'maxAge': 1, 'name': 'Mr. Lewis W. Solimene Jr.', 'age': 63, 'title': 'CFO, Chief Investment Officer &amp; Secretary', 'yearBorn': 1960, 'fiscalYear': 2023, 'exercisedValue': 0, 'unexercisedValue': 0}, {'maxAge': 1, 'name': 'Aakash  Bhansali', 'title': 'Chief Accounting Officer', 'fiscalYear': 2023, 'exercisedValue': 0, 'unexercisedValue': 0}, {'maxAge': 1, 'name': 'Ms. Kristan Renee Gregory', 'age': 41, 'title': 'Chief Compliance Officer', 'yearBorn': 1982, 'fiscalYear': 2023, 'exercisedValue': 0, 'unexercisedValue': 0}, {'maxAge': 1, 'name': 'Mr. Kenneth  Fahrman', 'title': 'MD and Head of North America, Business Development &amp; Institutional Funds', 'fiscalYear': 2023, 'exercisedValue': 0, 'unexercisedValue': 0}, {'maxAge': 1, 'name': 'Mr. Alicia  Costello', 'title': 'Head of Fundraising Management &amp; Project Management', 'fiscalYear': 2023, 'exercisedValue': 0, 'unexercisedValue': 0}]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</si>
  <si>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</si>
  <si>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</si>
  <si>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</si>
  <si>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</si>
  <si>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</si>
  <si>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</si>
  <si>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</si>
  <si>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</si>
  <si>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</si>
  <si>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</si>
  <si>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</si>
  <si>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dividendRate</t>
  </si>
  <si>
    <t>dividendYield</t>
  </si>
  <si>
    <t>exDividendDate</t>
  </si>
  <si>
    <t>payoutRatio</t>
  </si>
  <si>
    <t>fiveYearAvgDividendYield</t>
  </si>
  <si>
    <t>beta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</si>
  <si>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</si>
  <si>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</si>
  <si>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</si>
  <si>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</si>
  <si>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</si>
  <si>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</si>
  <si>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</si>
  <si>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</si>
  <si>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</si>
  <si>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</si>
  <si>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</si>
  <si>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</si>
  <si>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</si>
  <si>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</si>
  <si>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</si>
  <si>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</si>
  <si>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</si>
  <si>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</si>
  <si>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</si>
  <si>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</si>
  <si>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</si>
  <si>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</si>
  <si>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</si>
  <si>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</si>
  <si>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</si>
  <si>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</si>
  <si>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</si>
  <si>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</si>
  <si>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</si>
  <si>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</si>
  <si>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</si>
  <si>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</si>
  <si>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</si>
  <si>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</si>
  <si>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</si>
  <si>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</si>
  <si>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</si>
  <si>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netIncomeToCommon</t>
  </si>
  <si>
    <t>trailingEps</t>
  </si>
  <si>
    <t>forwardEps</t>
  </si>
  <si>
    <t>enterpriseToRevenue</t>
  </si>
  <si>
    <t>52WeekChange</t>
  </si>
  <si>
    <t>SandP52WeekChange</t>
  </si>
  <si>
    <t>lastDividendValue</t>
  </si>
  <si>
    <t>lastDividendDate</t>
  </si>
  <si>
    <t>exchange</t>
  </si>
  <si>
    <t>NMS</t>
  </si>
  <si>
    <t>quoteType</t>
  </si>
  <si>
    <t>EQUITY</t>
  </si>
  <si>
    <t>symbol</t>
  </si>
  <si>
    <t>underlyingSymbol</t>
  </si>
  <si>
    <t>shortName</t>
  </si>
  <si>
    <t>Monroe Capital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</si>
  <si>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</si>
  <si>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</si>
  <si>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</si>
  <si>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</si>
  <si>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</si>
  <si>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</si>
  <si>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</si>
  <si>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e00e023c-92f1-3fdd-b5c8-9f953832f0b6</t>
  </si>
  <si>
    <t>messageBoardId</t>
  </si>
  <si>
    <t>finmb_128038540</t>
  </si>
  <si>
    <t>gmtOffSetMilliseconds</t>
  </si>
  <si>
    <t>currentPrice</t>
  </si>
  <si>
    <t>targetHighPrice</t>
  </si>
  <si>
    <t>targetLowPrice</t>
  </si>
  <si>
    <t>targetMeanPrice</t>
  </si>
  <si>
    <t>targetMedianPrice</t>
  </si>
  <si>
    <t>recommendationKey</t>
  </si>
  <si>
    <t>none</t>
  </si>
  <si>
    <t>numberOfAnalystOpinions</t>
  </si>
  <si>
    <t>totalCash</t>
  </si>
  <si>
    <t>totalCashPerShare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</si>
  <si>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</si>
  <si>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</si>
  <si>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</si>
  <si>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</si>
  <si>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</si>
  <si>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</si>
  <si>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</si>
  <si>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</si>
  <si>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freeCashflow</t>
  </si>
  <si>
    <t>operatingCashflow</t>
  </si>
  <si>
    <t>revenueGrowth</t>
  </si>
  <si>
    <t>grossMargins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</si>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</sst>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monroebdc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8.15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36.17228783705986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1.75594528E8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9.403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7.822876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>
        <v>1.0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16</v>
      </c>
      <c r="B12" s="1" t="s">
        <v>17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18</v>
      </c>
      <c r="B13" s="1" t="s">
        <v>19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20</v>
      </c>
      <c r="B14" s="1" t="s">
        <v>21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23</v>
      </c>
      <c r="B2" s="1">
        <v>13.0</v>
      </c>
      <c r="C2" s="1">
        <v>17.0</v>
      </c>
      <c r="D2" s="1">
        <v>24.0</v>
      </c>
      <c r="E2" s="1">
        <v>12.0</v>
      </c>
      <c r="F2" s="1">
        <v>5.0</v>
      </c>
      <c r="G2" s="1">
        <v>19.0</v>
      </c>
      <c r="H2" s="1">
        <v>1.0</v>
      </c>
      <c r="I2" s="1">
        <v>32.0</v>
      </c>
      <c r="J2" s="1">
        <v>-2.0</v>
      </c>
      <c r="K2" s="1">
        <v>37.0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24</v>
      </c>
      <c r="B3" s="1">
        <v>57.0</v>
      </c>
      <c r="C3" s="1">
        <v>74.0</v>
      </c>
      <c r="D3" s="1">
        <v>82.0</v>
      </c>
      <c r="E3" s="1">
        <v>1.0</v>
      </c>
      <c r="F3" s="1">
        <v>1.0</v>
      </c>
      <c r="G3" s="1">
        <v>1.0</v>
      </c>
      <c r="H3" s="1">
        <v>2.0</v>
      </c>
      <c r="I3" s="1">
        <v>2.0</v>
      </c>
      <c r="J3" s="1">
        <v>2.0</v>
      </c>
      <c r="K3" s="1">
        <v>1.0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25</v>
      </c>
      <c r="B4" s="1">
        <v>1.0</v>
      </c>
      <c r="C4" s="1">
        <v>78.0</v>
      </c>
      <c r="D4" s="1">
        <v>-1.0</v>
      </c>
      <c r="E4" s="1">
        <v>13.0</v>
      </c>
      <c r="F4" s="1">
        <v>27.0</v>
      </c>
      <c r="G4" s="1">
        <v>8.0</v>
      </c>
      <c r="H4" s="1">
        <v>28.0</v>
      </c>
      <c r="I4" s="1">
        <v>-12.0</v>
      </c>
      <c r="J4" s="1">
        <v>24.0</v>
      </c>
      <c r="K4" s="1">
        <v>22.0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26</v>
      </c>
      <c r="B5" s="1">
        <v>-26.0</v>
      </c>
      <c r="C5" s="1">
        <v>-108.0</v>
      </c>
      <c r="D5" s="1">
        <v>-69.0</v>
      </c>
      <c r="E5" s="1">
        <v>-94.0</v>
      </c>
      <c r="F5" s="1">
        <v>-87.0</v>
      </c>
      <c r="G5" s="1">
        <v>-70.0</v>
      </c>
      <c r="H5" s="1">
        <v>41.0</v>
      </c>
      <c r="I5" s="1">
        <v>63.0</v>
      </c>
      <c r="J5" s="1">
        <v>-4.0</v>
      </c>
      <c r="K5" s="1">
        <v>31.0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27</v>
      </c>
      <c r="B6" s="1">
        <v>-31.0</v>
      </c>
      <c r="C6" s="1">
        <v>-65.0</v>
      </c>
      <c r="D6" s="1">
        <v>-1.0</v>
      </c>
      <c r="E6" s="1">
        <v>-2.0</v>
      </c>
      <c r="F6" s="1">
        <v>-2.0</v>
      </c>
      <c r="G6" s="1">
        <v>-91.0</v>
      </c>
      <c r="H6" s="1">
        <v>4.0</v>
      </c>
      <c r="I6" s="1">
        <v>-4.0</v>
      </c>
      <c r="J6" s="1">
        <v>-6.0</v>
      </c>
      <c r="K6" s="1">
        <v>-2.0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28</v>
      </c>
      <c r="B7" s="1">
        <v>45.0</v>
      </c>
      <c r="C7" s="1">
        <v>43.0</v>
      </c>
      <c r="D7" s="1">
        <v>65.0</v>
      </c>
      <c r="E7" s="1">
        <v>-8.0</v>
      </c>
      <c r="F7" s="1">
        <v>39.0</v>
      </c>
      <c r="G7" s="1">
        <v>8.0</v>
      </c>
      <c r="H7" s="1">
        <v>-18.0</v>
      </c>
      <c r="I7" s="1">
        <v>31.0</v>
      </c>
      <c r="J7" s="1">
        <v>57.0</v>
      </c>
      <c r="K7" s="1">
        <v>-1.0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29</v>
      </c>
      <c r="B8" s="1">
        <v>-45.0</v>
      </c>
      <c r="C8" s="1">
        <v>6.0</v>
      </c>
      <c r="D8" s="1">
        <v>-4.0</v>
      </c>
      <c r="E8" s="1">
        <v>94.0</v>
      </c>
      <c r="F8" s="1">
        <v>18.0</v>
      </c>
      <c r="G8" s="1">
        <v>2.0</v>
      </c>
      <c r="H8" s="1">
        <v>-2.0</v>
      </c>
      <c r="I8" s="1">
        <v>2.0</v>
      </c>
      <c r="J8" s="1">
        <v>33.0</v>
      </c>
      <c r="K8" s="1">
        <v>-13.0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30</v>
      </c>
      <c r="B9" s="1">
        <v>-11.0</v>
      </c>
      <c r="C9" s="1">
        <v>-82.0</v>
      </c>
      <c r="D9" s="1">
        <v>-51.0</v>
      </c>
      <c r="E9" s="1">
        <v>-69.0</v>
      </c>
      <c r="F9" s="1">
        <v>-55.0</v>
      </c>
      <c r="G9" s="1">
        <v>-39.0</v>
      </c>
      <c r="H9" s="1">
        <v>74.0</v>
      </c>
      <c r="I9" s="1">
        <v>20.0</v>
      </c>
      <c r="J9" s="1">
        <v>14.0</v>
      </c>
      <c r="K9" s="1">
        <v>51.0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31</v>
      </c>
      <c r="B10" s="1">
        <v>0.0</v>
      </c>
      <c r="C10" s="1">
        <v>-7.0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32</v>
      </c>
      <c r="B11" s="1">
        <v>0.0</v>
      </c>
      <c r="C11" s="1">
        <v>-7.0</v>
      </c>
      <c r="D11" s="1">
        <v>0.0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33</v>
      </c>
      <c r="B12" s="1">
        <v>111.0</v>
      </c>
      <c r="C12" s="1">
        <v>165.0</v>
      </c>
      <c r="D12" s="1">
        <v>116.0</v>
      </c>
      <c r="E12" s="1">
        <v>243.0</v>
      </c>
      <c r="F12" s="1">
        <v>269.0</v>
      </c>
      <c r="G12" s="1">
        <v>375.0</v>
      </c>
      <c r="H12" s="1">
        <v>96.0</v>
      </c>
      <c r="I12" s="1">
        <v>439.0</v>
      </c>
      <c r="J12" s="1">
        <v>185.0</v>
      </c>
      <c r="K12" s="1">
        <v>94.0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34</v>
      </c>
      <c r="B13" s="1">
        <v>111.0</v>
      </c>
      <c r="C13" s="1">
        <v>165.0</v>
      </c>
      <c r="D13" s="1">
        <v>116.0</v>
      </c>
      <c r="E13" s="1">
        <v>243.0</v>
      </c>
      <c r="F13" s="1">
        <v>269.0</v>
      </c>
      <c r="G13" s="1">
        <v>375.0</v>
      </c>
      <c r="H13" s="1">
        <v>96.0</v>
      </c>
      <c r="I13" s="1">
        <v>439.0</v>
      </c>
      <c r="J13" s="1">
        <v>185.0</v>
      </c>
      <c r="K13" s="1">
        <v>94.0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35</v>
      </c>
      <c r="B14" s="1">
        <v>-88.0</v>
      </c>
      <c r="C14" s="1">
        <v>-105.0</v>
      </c>
      <c r="D14" s="1">
        <v>-101.0</v>
      </c>
      <c r="E14" s="1">
        <v>-198.0</v>
      </c>
      <c r="F14" s="1">
        <v>-174.0</v>
      </c>
      <c r="G14" s="1">
        <v>-292.0</v>
      </c>
      <c r="H14" s="1">
        <v>-151.0</v>
      </c>
      <c r="I14" s="1">
        <v>-452.0</v>
      </c>
      <c r="J14" s="1">
        <v>-188.0</v>
      </c>
      <c r="K14" s="1">
        <v>-125.0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36</v>
      </c>
      <c r="B15" s="1">
        <v>-88.0</v>
      </c>
      <c r="C15" s="1">
        <v>-105.0</v>
      </c>
      <c r="D15" s="1">
        <v>-101.0</v>
      </c>
      <c r="E15" s="1">
        <v>-198.0</v>
      </c>
      <c r="F15" s="1">
        <v>-174.0</v>
      </c>
      <c r="G15" s="1">
        <v>-292.0</v>
      </c>
      <c r="H15" s="1">
        <v>-151.0</v>
      </c>
      <c r="I15" s="1">
        <v>-452.0</v>
      </c>
      <c r="J15" s="1">
        <v>-188.0</v>
      </c>
      <c r="K15" s="1">
        <v>-125.0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37</v>
      </c>
      <c r="B16" s="1">
        <v>0.0</v>
      </c>
      <c r="C16" s="1">
        <v>49.0</v>
      </c>
      <c r="D16" s="1">
        <v>52.0</v>
      </c>
      <c r="E16" s="1">
        <v>52.0</v>
      </c>
      <c r="F16" s="1">
        <v>2.0</v>
      </c>
      <c r="G16" s="1">
        <v>0.0</v>
      </c>
      <c r="H16" s="1">
        <v>6.0</v>
      </c>
      <c r="I16" s="1">
        <v>4.0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38</v>
      </c>
      <c r="B17" s="1">
        <v>-5.0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39</v>
      </c>
      <c r="B18" s="1">
        <v>-13.0</v>
      </c>
      <c r="C18" s="1">
        <v>-16.0</v>
      </c>
      <c r="D18" s="1">
        <v>-20.0</v>
      </c>
      <c r="E18" s="1">
        <v>-26.0</v>
      </c>
      <c r="F18" s="1">
        <v>-28.0</v>
      </c>
      <c r="G18" s="1">
        <v>-28.0</v>
      </c>
      <c r="H18" s="1">
        <v>-23.0</v>
      </c>
      <c r="I18" s="1">
        <v>-21.0</v>
      </c>
      <c r="J18" s="1">
        <v>-21.0</v>
      </c>
      <c r="K18" s="1">
        <v>-21.0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40</v>
      </c>
      <c r="B19" s="1">
        <v>-13.0</v>
      </c>
      <c r="C19" s="1">
        <v>-16.0</v>
      </c>
      <c r="D19" s="1">
        <v>-20.0</v>
      </c>
      <c r="E19" s="1">
        <v>-26.0</v>
      </c>
      <c r="F19" s="1">
        <v>-28.0</v>
      </c>
      <c r="G19" s="1">
        <v>-28.0</v>
      </c>
      <c r="H19" s="1">
        <v>-23.0</v>
      </c>
      <c r="I19" s="1">
        <v>-21.0</v>
      </c>
      <c r="J19" s="1">
        <v>-21.0</v>
      </c>
      <c r="K19" s="1">
        <v>-21.0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41</v>
      </c>
      <c r="B20" s="1">
        <v>-96.0</v>
      </c>
      <c r="C20" s="1">
        <v>-1.0</v>
      </c>
      <c r="D20" s="1">
        <v>-1.0</v>
      </c>
      <c r="E20" s="1">
        <v>-1.0</v>
      </c>
      <c r="F20" s="1">
        <v>-3.0</v>
      </c>
      <c r="G20" s="1">
        <v>-3.0</v>
      </c>
      <c r="H20" s="1">
        <v>-1.0</v>
      </c>
      <c r="I20" s="1">
        <v>-4.0</v>
      </c>
      <c r="J20" s="1">
        <v>-1.0</v>
      </c>
      <c r="K20" s="1">
        <v>-5.0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42</v>
      </c>
      <c r="B21" s="1">
        <v>2.0</v>
      </c>
      <c r="C21" s="1">
        <v>90.0</v>
      </c>
      <c r="D21" s="1">
        <v>46.0</v>
      </c>
      <c r="E21" s="1">
        <v>68.0</v>
      </c>
      <c r="F21" s="1">
        <v>65.0</v>
      </c>
      <c r="G21" s="1">
        <v>51.0</v>
      </c>
      <c r="H21" s="1">
        <v>-72.0</v>
      </c>
      <c r="I21" s="1">
        <v>-34.0</v>
      </c>
      <c r="J21" s="1">
        <v>-26.0</v>
      </c>
      <c r="K21" s="1">
        <v>-52.0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43</v>
      </c>
      <c r="B22" s="1">
        <v>0.0</v>
      </c>
      <c r="C22" s="1">
        <v>0.0</v>
      </c>
      <c r="D22" s="1">
        <v>0.0</v>
      </c>
      <c r="E22" s="1">
        <v>0.0</v>
      </c>
      <c r="F22" s="1">
        <v>-1.0</v>
      </c>
      <c r="G22" s="1">
        <v>0.0</v>
      </c>
      <c r="H22" s="1">
        <v>0.0</v>
      </c>
      <c r="I22" s="1">
        <v>-5.0</v>
      </c>
      <c r="J22" s="1">
        <v>-1.0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44</v>
      </c>
      <c r="B23" s="1">
        <v>-8.0</v>
      </c>
      <c r="C23" s="1">
        <v>71.0</v>
      </c>
      <c r="D23" s="1">
        <v>-5.0</v>
      </c>
      <c r="E23" s="1">
        <v>-1.0</v>
      </c>
      <c r="F23" s="1">
        <v>10.0</v>
      </c>
      <c r="G23" s="1">
        <v>11.0</v>
      </c>
      <c r="H23" s="1">
        <v>2.0</v>
      </c>
      <c r="I23" s="1">
        <v>-14.0</v>
      </c>
      <c r="J23" s="1">
        <v>-12.0</v>
      </c>
      <c r="K23" s="1">
        <v>-49.0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45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46</v>
      </c>
      <c r="B25" s="1">
        <v>3.0</v>
      </c>
      <c r="C25" s="1">
        <v>4.0</v>
      </c>
      <c r="D25" s="1">
        <v>5.0</v>
      </c>
      <c r="E25" s="1">
        <v>6.0</v>
      </c>
      <c r="F25" s="1">
        <v>9.0</v>
      </c>
      <c r="G25" s="1">
        <v>18.0</v>
      </c>
      <c r="H25" s="1">
        <v>15.0</v>
      </c>
      <c r="I25" s="1">
        <v>13.0</v>
      </c>
      <c r="J25" s="1">
        <v>15.0</v>
      </c>
      <c r="K25" s="1">
        <v>21.0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47</v>
      </c>
      <c r="B26" s="1">
        <v>0.0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8.0</v>
      </c>
      <c r="I26" s="1">
        <v>40.0</v>
      </c>
      <c r="J26" s="1">
        <v>1.0</v>
      </c>
      <c r="K26" s="1">
        <v>39.0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48</v>
      </c>
      <c r="B27" s="1">
        <v>9.0</v>
      </c>
      <c r="C27" s="1">
        <v>11.0</v>
      </c>
      <c r="D27" s="1">
        <v>16.0</v>
      </c>
      <c r="E27" s="1">
        <v>15.0</v>
      </c>
      <c r="F27" s="1">
        <v>8.0</v>
      </c>
      <c r="G27" s="1">
        <v>7.0</v>
      </c>
      <c r="H27" s="1">
        <v>24.0</v>
      </c>
      <c r="I27" s="1">
        <v>22.0</v>
      </c>
      <c r="J27" s="1">
        <v>25.0</v>
      </c>
      <c r="K27" s="1">
        <v>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49</v>
      </c>
      <c r="B28" s="1">
        <v>11.0</v>
      </c>
      <c r="C28" s="1">
        <v>13.0</v>
      </c>
      <c r="D28" s="1">
        <v>19.0</v>
      </c>
      <c r="E28" s="1">
        <v>19.0</v>
      </c>
      <c r="F28" s="1">
        <v>14.0</v>
      </c>
      <c r="G28" s="1">
        <v>18.0</v>
      </c>
      <c r="H28" s="1">
        <v>34.0</v>
      </c>
      <c r="I28" s="1">
        <v>30.0</v>
      </c>
      <c r="J28" s="1">
        <v>34.0</v>
      </c>
      <c r="K28" s="1">
        <v>26.0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50</v>
      </c>
      <c r="B29" s="1">
        <v>42.0</v>
      </c>
      <c r="C29" s="1">
        <v>1.0</v>
      </c>
      <c r="D29" s="1">
        <v>-83.0</v>
      </c>
      <c r="E29" s="1">
        <v>2.0</v>
      </c>
      <c r="F29" s="1">
        <v>13.0</v>
      </c>
      <c r="G29" s="1">
        <v>12.0</v>
      </c>
      <c r="H29" s="1">
        <v>-3.0</v>
      </c>
      <c r="I29" s="1">
        <v>-6.0</v>
      </c>
      <c r="J29" s="1">
        <v>-8.0</v>
      </c>
      <c r="K29" s="1">
        <v>2.0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51</v>
      </c>
      <c r="B30" s="1">
        <v>22.0</v>
      </c>
      <c r="C30" s="1">
        <v>59.0</v>
      </c>
      <c r="D30" s="1">
        <v>15.0</v>
      </c>
      <c r="E30" s="1">
        <v>44.0</v>
      </c>
      <c r="F30" s="1">
        <v>94.0</v>
      </c>
      <c r="G30" s="1">
        <v>83.0</v>
      </c>
      <c r="H30" s="1">
        <v>-54.0</v>
      </c>
      <c r="I30" s="1">
        <v>-12.0</v>
      </c>
      <c r="J30" s="1">
        <v>-3.0</v>
      </c>
      <c r="K30" s="1">
        <v>-30.0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52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53</v>
      </c>
      <c r="B3" s="1">
        <v>5.0</v>
      </c>
      <c r="C3" s="1">
        <v>5.0</v>
      </c>
      <c r="D3" s="1">
        <v>5.0</v>
      </c>
      <c r="E3" s="1">
        <v>4.0</v>
      </c>
      <c r="F3" s="1">
        <v>3.0</v>
      </c>
      <c r="G3" s="1">
        <v>2.0</v>
      </c>
      <c r="H3" s="1">
        <v>6.0</v>
      </c>
      <c r="I3" s="1">
        <v>2.0</v>
      </c>
      <c r="J3" s="1">
        <v>5.0</v>
      </c>
      <c r="K3" s="1">
        <v>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54</v>
      </c>
      <c r="B4" s="1">
        <v>5.0</v>
      </c>
      <c r="C4" s="1">
        <v>5.0</v>
      </c>
      <c r="D4" s="1">
        <v>5.0</v>
      </c>
      <c r="E4" s="1">
        <v>4.0</v>
      </c>
      <c r="F4" s="1">
        <v>3.0</v>
      </c>
      <c r="G4" s="1">
        <v>2.0</v>
      </c>
      <c r="H4" s="1">
        <v>6.0</v>
      </c>
      <c r="I4" s="1">
        <v>2.0</v>
      </c>
      <c r="J4" s="1">
        <v>5.0</v>
      </c>
      <c r="K4" s="1">
        <v>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55</v>
      </c>
      <c r="B5" s="1">
        <v>95.0</v>
      </c>
      <c r="C5" s="1">
        <v>1.0</v>
      </c>
      <c r="D5" s="1">
        <v>2.0</v>
      </c>
      <c r="E5" s="1">
        <v>5.0</v>
      </c>
      <c r="F5" s="1">
        <v>7.0</v>
      </c>
      <c r="G5" s="1">
        <v>8.0</v>
      </c>
      <c r="H5" s="1">
        <v>4.0</v>
      </c>
      <c r="I5" s="1">
        <v>9.0</v>
      </c>
      <c r="J5" s="1">
        <v>16.0</v>
      </c>
      <c r="K5" s="1">
        <v>19.0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56</v>
      </c>
      <c r="B6" s="1">
        <v>95.0</v>
      </c>
      <c r="C6" s="1">
        <v>1.0</v>
      </c>
      <c r="D6" s="1">
        <v>2.0</v>
      </c>
      <c r="E6" s="1">
        <v>5.0</v>
      </c>
      <c r="F6" s="1">
        <v>7.0</v>
      </c>
      <c r="G6" s="1">
        <v>8.0</v>
      </c>
      <c r="H6" s="1">
        <v>4.0</v>
      </c>
      <c r="I6" s="1">
        <v>9.0</v>
      </c>
      <c r="J6" s="1">
        <v>16.0</v>
      </c>
      <c r="K6" s="1">
        <v>19.0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57</v>
      </c>
      <c r="B7" s="1">
        <v>0.0</v>
      </c>
      <c r="C7" s="1">
        <v>8.0</v>
      </c>
      <c r="D7" s="1">
        <v>2.0</v>
      </c>
      <c r="E7" s="1">
        <v>2.0</v>
      </c>
      <c r="F7" s="1">
        <v>13.0</v>
      </c>
      <c r="G7" s="1">
        <v>27.0</v>
      </c>
      <c r="H7" s="1">
        <v>25.0</v>
      </c>
      <c r="I7" s="1">
        <v>15.0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58</v>
      </c>
      <c r="B8" s="1">
        <v>0.0</v>
      </c>
      <c r="C8" s="1">
        <v>0.0</v>
      </c>
      <c r="D8" s="1">
        <v>0.0</v>
      </c>
      <c r="E8" s="1">
        <v>0.0</v>
      </c>
      <c r="F8" s="1">
        <v>1.0</v>
      </c>
      <c r="G8" s="1">
        <v>0.0</v>
      </c>
      <c r="H8" s="1">
        <v>0.0</v>
      </c>
      <c r="I8" s="1">
        <v>78.0</v>
      </c>
      <c r="J8" s="1">
        <v>1.0</v>
      </c>
      <c r="K8" s="1">
        <v>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59</v>
      </c>
      <c r="B9" s="1">
        <v>6.0</v>
      </c>
      <c r="C9" s="1">
        <v>15.0</v>
      </c>
      <c r="D9" s="1">
        <v>10.0</v>
      </c>
      <c r="E9" s="1">
        <v>12.0</v>
      </c>
      <c r="F9" s="1">
        <v>25.0</v>
      </c>
      <c r="G9" s="1">
        <v>38.0</v>
      </c>
      <c r="H9" s="1">
        <v>37.0</v>
      </c>
      <c r="I9" s="1">
        <v>28.0</v>
      </c>
      <c r="J9" s="1">
        <v>23.0</v>
      </c>
      <c r="K9" s="1">
        <v>24.0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60</v>
      </c>
      <c r="B10" s="1">
        <v>234.0</v>
      </c>
      <c r="C10" s="1">
        <v>341.0</v>
      </c>
      <c r="D10" s="1">
        <v>413.0</v>
      </c>
      <c r="E10" s="1">
        <v>494.0</v>
      </c>
      <c r="F10" s="1">
        <v>554.0</v>
      </c>
      <c r="G10" s="1">
        <v>616.0</v>
      </c>
      <c r="H10" s="1">
        <v>547.0</v>
      </c>
      <c r="I10" s="1">
        <v>562.0</v>
      </c>
      <c r="J10" s="1">
        <v>541.0</v>
      </c>
      <c r="K10" s="1">
        <v>488.0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61</v>
      </c>
      <c r="B11" s="1">
        <v>2.0</v>
      </c>
      <c r="C11" s="1">
        <v>3.0</v>
      </c>
      <c r="D11" s="1">
        <v>28.0</v>
      </c>
      <c r="E11" s="1">
        <v>49.0</v>
      </c>
      <c r="F11" s="1">
        <v>32.0</v>
      </c>
      <c r="G11" s="1">
        <v>37.0</v>
      </c>
      <c r="H11" s="1">
        <v>56.0</v>
      </c>
      <c r="I11" s="1">
        <v>12.0</v>
      </c>
      <c r="J11" s="1">
        <v>18.0</v>
      </c>
      <c r="K11" s="1">
        <v>26.0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62</v>
      </c>
      <c r="B12" s="1">
        <v>54.0</v>
      </c>
      <c r="C12" s="1">
        <v>38.0</v>
      </c>
      <c r="D12" s="1">
        <v>37.0</v>
      </c>
      <c r="E12" s="1">
        <v>26.0</v>
      </c>
      <c r="F12" s="1">
        <v>36.0</v>
      </c>
      <c r="G12" s="1">
        <v>11.0</v>
      </c>
      <c r="H12" s="1">
        <v>49.0</v>
      </c>
      <c r="I12" s="1">
        <v>30.0</v>
      </c>
      <c r="J12" s="1">
        <v>35.0</v>
      </c>
      <c r="K12" s="1">
        <v>23.0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63</v>
      </c>
      <c r="B13" s="1">
        <v>244.0</v>
      </c>
      <c r="C13" s="1">
        <v>361.0</v>
      </c>
      <c r="D13" s="1">
        <v>425.0</v>
      </c>
      <c r="E13" s="1">
        <v>507.0</v>
      </c>
      <c r="F13" s="1">
        <v>580.0</v>
      </c>
      <c r="G13" s="1">
        <v>655.0</v>
      </c>
      <c r="H13" s="1">
        <v>585.0</v>
      </c>
      <c r="I13" s="1">
        <v>590.0</v>
      </c>
      <c r="J13" s="1">
        <v>565.0</v>
      </c>
      <c r="K13" s="1">
        <v>513.0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64</v>
      </c>
      <c r="B14" s="2"/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65</v>
      </c>
      <c r="B15" s="1">
        <v>89.0</v>
      </c>
      <c r="C15" s="1">
        <v>1.0</v>
      </c>
      <c r="D15" s="1">
        <v>1.0</v>
      </c>
      <c r="E15" s="1">
        <v>1.0</v>
      </c>
      <c r="F15" s="1">
        <v>2.0</v>
      </c>
      <c r="G15" s="1">
        <v>2.0</v>
      </c>
      <c r="H15" s="1">
        <v>1.0</v>
      </c>
      <c r="I15" s="1">
        <v>2.0</v>
      </c>
      <c r="J15" s="1">
        <v>2.0</v>
      </c>
      <c r="K15" s="1">
        <v>1.0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66</v>
      </c>
      <c r="B16" s="1">
        <v>2.0</v>
      </c>
      <c r="C16" s="1">
        <v>3.0</v>
      </c>
      <c r="D16" s="1">
        <v>4.0</v>
      </c>
      <c r="E16" s="1">
        <v>5.0</v>
      </c>
      <c r="F16" s="1">
        <v>5.0</v>
      </c>
      <c r="G16" s="1">
        <v>7.0</v>
      </c>
      <c r="H16" s="1">
        <v>5.0</v>
      </c>
      <c r="I16" s="1">
        <v>6.0</v>
      </c>
      <c r="J16" s="1">
        <v>6.0</v>
      </c>
      <c r="K16" s="1">
        <v>7.0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67</v>
      </c>
      <c r="B17" s="1">
        <v>0.0</v>
      </c>
      <c r="C17" s="1">
        <v>0.0</v>
      </c>
      <c r="D17" s="1">
        <v>0.0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68</v>
      </c>
      <c r="B18" s="1">
        <v>0.0</v>
      </c>
      <c r="C18" s="1">
        <v>5.0</v>
      </c>
      <c r="D18" s="1">
        <v>0.0</v>
      </c>
      <c r="E18" s="1">
        <v>0.0</v>
      </c>
      <c r="F18" s="1">
        <v>0.0</v>
      </c>
      <c r="G18" s="1">
        <v>5.0</v>
      </c>
      <c r="H18" s="1">
        <v>11.0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69</v>
      </c>
      <c r="B19" s="1">
        <v>3.0</v>
      </c>
      <c r="C19" s="1">
        <v>10.0</v>
      </c>
      <c r="D19" s="1">
        <v>5.0</v>
      </c>
      <c r="E19" s="1">
        <v>6.0</v>
      </c>
      <c r="F19" s="1">
        <v>7.0</v>
      </c>
      <c r="G19" s="1">
        <v>9.0</v>
      </c>
      <c r="H19" s="1">
        <v>7.0</v>
      </c>
      <c r="I19" s="1">
        <v>8.0</v>
      </c>
      <c r="J19" s="1">
        <v>9.0</v>
      </c>
      <c r="K19" s="1">
        <v>8.0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70</v>
      </c>
      <c r="B20" s="1">
        <v>106.0</v>
      </c>
      <c r="C20" s="1">
        <v>166.0</v>
      </c>
      <c r="D20" s="1">
        <v>178.0</v>
      </c>
      <c r="E20" s="1">
        <v>222.0</v>
      </c>
      <c r="F20" s="1">
        <v>314.0</v>
      </c>
      <c r="G20" s="1">
        <v>396.0</v>
      </c>
      <c r="H20" s="1">
        <v>344.0</v>
      </c>
      <c r="I20" s="1">
        <v>332.0</v>
      </c>
      <c r="J20" s="1">
        <v>330.0</v>
      </c>
      <c r="K20" s="1">
        <v>301.0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71</v>
      </c>
      <c r="B21" s="1">
        <v>110.0</v>
      </c>
      <c r="C21" s="1">
        <v>176.0</v>
      </c>
      <c r="D21" s="1">
        <v>184.0</v>
      </c>
      <c r="E21" s="1">
        <v>229.0</v>
      </c>
      <c r="F21" s="1">
        <v>321.0</v>
      </c>
      <c r="G21" s="1">
        <v>406.0</v>
      </c>
      <c r="H21" s="1">
        <v>351.0</v>
      </c>
      <c r="I21" s="1">
        <v>341.0</v>
      </c>
      <c r="J21" s="1">
        <v>340.0</v>
      </c>
      <c r="K21" s="1">
        <v>309.0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72</v>
      </c>
      <c r="B22" s="1">
        <v>1.0</v>
      </c>
      <c r="C22" s="1">
        <v>1.0</v>
      </c>
      <c r="D22" s="1">
        <v>1.0</v>
      </c>
      <c r="E22" s="1">
        <v>2.0</v>
      </c>
      <c r="F22" s="1">
        <v>2.0</v>
      </c>
      <c r="G22" s="1">
        <v>2.0</v>
      </c>
      <c r="H22" s="1">
        <v>2.0</v>
      </c>
      <c r="I22" s="1">
        <v>2.0</v>
      </c>
      <c r="J22" s="1">
        <v>2.0</v>
      </c>
      <c r="K22" s="1">
        <v>2.0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73</v>
      </c>
      <c r="B23" s="1">
        <v>135.0</v>
      </c>
      <c r="C23" s="1">
        <v>184.0</v>
      </c>
      <c r="D23" s="1">
        <v>234.0</v>
      </c>
      <c r="E23" s="1">
        <v>286.0</v>
      </c>
      <c r="F23" s="1">
        <v>289.0</v>
      </c>
      <c r="G23" s="1">
        <v>289.0</v>
      </c>
      <c r="H23" s="1">
        <v>295.0</v>
      </c>
      <c r="I23" s="1">
        <v>299.0</v>
      </c>
      <c r="J23" s="1">
        <v>299.0</v>
      </c>
      <c r="K23" s="1">
        <v>298.0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74</v>
      </c>
      <c r="B24" s="1">
        <v>-1.0</v>
      </c>
      <c r="C24" s="1">
        <v>10.0</v>
      </c>
      <c r="D24" s="1">
        <v>7.0</v>
      </c>
      <c r="E24" s="1">
        <v>-7.0</v>
      </c>
      <c r="F24" s="1">
        <v>-30.0</v>
      </c>
      <c r="G24" s="1">
        <v>-39.0</v>
      </c>
      <c r="H24" s="1">
        <v>-60.0</v>
      </c>
      <c r="I24" s="1">
        <v>-49.0</v>
      </c>
      <c r="J24" s="1">
        <v>-73.0</v>
      </c>
      <c r="K24" s="1">
        <v>-94.0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75</v>
      </c>
      <c r="B25" s="1">
        <v>134.0</v>
      </c>
      <c r="C25" s="1">
        <v>185.0</v>
      </c>
      <c r="D25" s="1">
        <v>241.0</v>
      </c>
      <c r="E25" s="1">
        <v>279.0</v>
      </c>
      <c r="F25" s="1">
        <v>259.0</v>
      </c>
      <c r="G25" s="1">
        <v>249.0</v>
      </c>
      <c r="H25" s="1">
        <v>234.0</v>
      </c>
      <c r="I25" s="1">
        <v>249.0</v>
      </c>
      <c r="J25" s="1">
        <v>225.0</v>
      </c>
      <c r="K25" s="1">
        <v>204.0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76</v>
      </c>
      <c r="B26" s="1">
        <v>134.0</v>
      </c>
      <c r="C26" s="1">
        <v>185.0</v>
      </c>
      <c r="D26" s="1">
        <v>241.0</v>
      </c>
      <c r="E26" s="1">
        <v>279.0</v>
      </c>
      <c r="F26" s="1">
        <v>259.0</v>
      </c>
      <c r="G26" s="1">
        <v>249.0</v>
      </c>
      <c r="H26" s="1">
        <v>234.0</v>
      </c>
      <c r="I26" s="1">
        <v>249.0</v>
      </c>
      <c r="J26" s="1">
        <v>225.0</v>
      </c>
      <c r="K26" s="1">
        <v>204.0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77</v>
      </c>
      <c r="B27" s="1">
        <v>244.0</v>
      </c>
      <c r="C27" s="1">
        <v>361.0</v>
      </c>
      <c r="D27" s="1">
        <v>425.0</v>
      </c>
      <c r="E27" s="1">
        <v>507.0</v>
      </c>
      <c r="F27" s="1">
        <v>580.0</v>
      </c>
      <c r="G27" s="1">
        <v>655.0</v>
      </c>
      <c r="H27" s="1">
        <v>585.0</v>
      </c>
      <c r="I27" s="1">
        <v>590.0</v>
      </c>
      <c r="J27" s="1">
        <v>565.0</v>
      </c>
      <c r="K27" s="1">
        <v>513.0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45</v>
      </c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78</v>
      </c>
      <c r="B29" s="1">
        <v>9.0</v>
      </c>
      <c r="C29" s="1">
        <v>13.0</v>
      </c>
      <c r="D29" s="1">
        <v>16.0</v>
      </c>
      <c r="E29" s="1">
        <v>20.0</v>
      </c>
      <c r="F29" s="1">
        <v>20.0</v>
      </c>
      <c r="G29" s="1">
        <v>20.0</v>
      </c>
      <c r="H29" s="1">
        <v>21.0</v>
      </c>
      <c r="I29" s="1">
        <v>21.0</v>
      </c>
      <c r="J29" s="1">
        <v>21.0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79</v>
      </c>
      <c r="B30" s="1">
        <v>9.0</v>
      </c>
      <c r="C30" s="1">
        <v>13.0</v>
      </c>
      <c r="D30" s="1">
        <v>16.0</v>
      </c>
      <c r="E30" s="1">
        <v>20.0</v>
      </c>
      <c r="F30" s="1">
        <v>20.0</v>
      </c>
      <c r="G30" s="1">
        <v>20.0</v>
      </c>
      <c r="H30" s="1">
        <v>21.0</v>
      </c>
      <c r="I30" s="1">
        <v>21.0</v>
      </c>
      <c r="J30" s="1">
        <v>21.0</v>
      </c>
      <c r="K30" s="1">
        <v>21.0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80</v>
      </c>
      <c r="B31" s="1" t="s">
        <v>81</v>
      </c>
      <c r="C31" s="1" t="s">
        <v>82</v>
      </c>
      <c r="D31" s="1" t="s">
        <v>83</v>
      </c>
      <c r="E31" s="1" t="s">
        <v>84</v>
      </c>
      <c r="F31" s="1" t="s">
        <v>85</v>
      </c>
      <c r="G31" s="1" t="s">
        <v>86</v>
      </c>
      <c r="H31" s="1">
        <v>11.0</v>
      </c>
      <c r="I31" s="1" t="s">
        <v>87</v>
      </c>
      <c r="J31" s="1" t="s">
        <v>88</v>
      </c>
      <c r="K31" s="1" t="s">
        <v>89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90</v>
      </c>
      <c r="B32" s="1">
        <v>134.0</v>
      </c>
      <c r="C32" s="1">
        <v>185.0</v>
      </c>
      <c r="D32" s="1">
        <v>241.0</v>
      </c>
      <c r="E32" s="1">
        <v>279.0</v>
      </c>
      <c r="F32" s="1">
        <v>259.0</v>
      </c>
      <c r="G32" s="1">
        <v>249.0</v>
      </c>
      <c r="H32" s="1">
        <v>234.0</v>
      </c>
      <c r="I32" s="1">
        <v>249.0</v>
      </c>
      <c r="J32" s="1">
        <v>225.0</v>
      </c>
      <c r="K32" s="1">
        <v>204.0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91</v>
      </c>
      <c r="B33" s="1" t="s">
        <v>81</v>
      </c>
      <c r="C33" s="1" t="s">
        <v>82</v>
      </c>
      <c r="D33" s="1" t="s">
        <v>83</v>
      </c>
      <c r="E33" s="1" t="s">
        <v>84</v>
      </c>
      <c r="F33" s="1" t="s">
        <v>85</v>
      </c>
      <c r="G33" s="1" t="s">
        <v>86</v>
      </c>
      <c r="H33" s="1">
        <v>11.0</v>
      </c>
      <c r="I33" s="1" t="s">
        <v>87</v>
      </c>
      <c r="J33" s="1" t="s">
        <v>88</v>
      </c>
      <c r="K33" s="1" t="s">
        <v>89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92</v>
      </c>
      <c r="B34" s="1">
        <v>106.0</v>
      </c>
      <c r="C34" s="1">
        <v>166.0</v>
      </c>
      <c r="D34" s="1">
        <v>178.0</v>
      </c>
      <c r="E34" s="1">
        <v>222.0</v>
      </c>
      <c r="F34" s="1">
        <v>314.0</v>
      </c>
      <c r="G34" s="1">
        <v>396.0</v>
      </c>
      <c r="H34" s="1">
        <v>344.0</v>
      </c>
      <c r="I34" s="1">
        <v>332.0</v>
      </c>
      <c r="J34" s="1">
        <v>330.0</v>
      </c>
      <c r="K34" s="1">
        <v>301.0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93</v>
      </c>
      <c r="B35" s="1">
        <v>101.0</v>
      </c>
      <c r="C35" s="1">
        <v>161.0</v>
      </c>
      <c r="D35" s="1">
        <v>172.0</v>
      </c>
      <c r="E35" s="1">
        <v>218.0</v>
      </c>
      <c r="F35" s="1">
        <v>310.0</v>
      </c>
      <c r="G35" s="1">
        <v>394.0</v>
      </c>
      <c r="H35" s="1">
        <v>337.0</v>
      </c>
      <c r="I35" s="1">
        <v>330.0</v>
      </c>
      <c r="J35" s="1">
        <v>325.0</v>
      </c>
      <c r="K35" s="1">
        <v>296.0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94</v>
      </c>
      <c r="B36" s="1">
        <v>3.0</v>
      </c>
      <c r="C36" s="1">
        <v>3.0</v>
      </c>
      <c r="D36" s="1">
        <v>3.0</v>
      </c>
      <c r="E36" s="1">
        <v>3.0</v>
      </c>
      <c r="F36" s="1">
        <v>3.0</v>
      </c>
      <c r="G36" s="1">
        <v>3.0</v>
      </c>
      <c r="H36" s="1">
        <v>3.0</v>
      </c>
      <c r="I36" s="1">
        <v>3.0</v>
      </c>
      <c r="J36" s="1">
        <v>3.0</v>
      </c>
      <c r="K36" s="1">
        <v>3.0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95</v>
      </c>
      <c r="B2" s="1">
        <v>0.0</v>
      </c>
      <c r="C2" s="1">
        <v>0.0</v>
      </c>
      <c r="D2" s="1">
        <v>1.0</v>
      </c>
      <c r="E2" s="1">
        <v>1.0</v>
      </c>
      <c r="F2" s="1">
        <v>2.0</v>
      </c>
      <c r="G2" s="1">
        <v>1.0</v>
      </c>
      <c r="H2" s="1">
        <v>3.0</v>
      </c>
      <c r="I2" s="1">
        <v>1.0</v>
      </c>
      <c r="J2" s="1">
        <v>2.0</v>
      </c>
      <c r="K2" s="1">
        <v>-67.0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96</v>
      </c>
      <c r="B3" s="1">
        <v>29.0</v>
      </c>
      <c r="C3" s="1">
        <v>36.0</v>
      </c>
      <c r="D3" s="1">
        <v>43.0</v>
      </c>
      <c r="E3" s="1">
        <v>49.0</v>
      </c>
      <c r="F3" s="1">
        <v>56.0</v>
      </c>
      <c r="G3" s="1">
        <v>66.0</v>
      </c>
      <c r="H3" s="1">
        <v>58.0</v>
      </c>
      <c r="I3" s="1">
        <v>52.0</v>
      </c>
      <c r="J3" s="1">
        <v>54.0</v>
      </c>
      <c r="K3" s="1">
        <v>64.0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97</v>
      </c>
      <c r="B4" s="1">
        <v>29.0</v>
      </c>
      <c r="C4" s="1">
        <v>36.0</v>
      </c>
      <c r="D4" s="1">
        <v>45.0</v>
      </c>
      <c r="E4" s="1">
        <v>51.0</v>
      </c>
      <c r="F4" s="1">
        <v>58.0</v>
      </c>
      <c r="G4" s="1">
        <v>68.0</v>
      </c>
      <c r="H4" s="1">
        <v>61.0</v>
      </c>
      <c r="I4" s="1">
        <v>53.0</v>
      </c>
      <c r="J4" s="1">
        <v>56.0</v>
      </c>
      <c r="K4" s="1">
        <v>64.0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98</v>
      </c>
      <c r="B5" s="1">
        <v>29.0</v>
      </c>
      <c r="C5" s="1">
        <v>36.0</v>
      </c>
      <c r="D5" s="1">
        <v>45.0</v>
      </c>
      <c r="E5" s="1">
        <v>51.0</v>
      </c>
      <c r="F5" s="1">
        <v>58.0</v>
      </c>
      <c r="G5" s="1">
        <v>68.0</v>
      </c>
      <c r="H5" s="1">
        <v>61.0</v>
      </c>
      <c r="I5" s="1">
        <v>53.0</v>
      </c>
      <c r="J5" s="1">
        <v>56.0</v>
      </c>
      <c r="K5" s="1">
        <v>64.0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99</v>
      </c>
      <c r="B6" s="1">
        <v>10.0</v>
      </c>
      <c r="C6" s="1">
        <v>12.0</v>
      </c>
      <c r="D6" s="1">
        <v>15.0</v>
      </c>
      <c r="E6" s="1">
        <v>16.0</v>
      </c>
      <c r="F6" s="1">
        <v>14.0</v>
      </c>
      <c r="G6" s="1">
        <v>18.0</v>
      </c>
      <c r="H6" s="1">
        <v>12.0</v>
      </c>
      <c r="I6" s="1">
        <v>15.0</v>
      </c>
      <c r="J6" s="1">
        <v>15.0</v>
      </c>
      <c r="K6" s="1">
        <v>17.0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100</v>
      </c>
      <c r="B7" s="1">
        <v>10.0</v>
      </c>
      <c r="C7" s="1">
        <v>12.0</v>
      </c>
      <c r="D7" s="1">
        <v>15.0</v>
      </c>
      <c r="E7" s="1">
        <v>16.0</v>
      </c>
      <c r="F7" s="1">
        <v>14.0</v>
      </c>
      <c r="G7" s="1">
        <v>18.0</v>
      </c>
      <c r="H7" s="1">
        <v>12.0</v>
      </c>
      <c r="I7" s="1">
        <v>15.0</v>
      </c>
      <c r="J7" s="1">
        <v>15.0</v>
      </c>
      <c r="K7" s="1">
        <v>17.0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101</v>
      </c>
      <c r="B8" s="1">
        <v>19.0</v>
      </c>
      <c r="C8" s="1">
        <v>24.0</v>
      </c>
      <c r="D8" s="1">
        <v>29.0</v>
      </c>
      <c r="E8" s="1">
        <v>34.0</v>
      </c>
      <c r="F8" s="1">
        <v>44.0</v>
      </c>
      <c r="G8" s="1">
        <v>49.0</v>
      </c>
      <c r="H8" s="1">
        <v>48.0</v>
      </c>
      <c r="I8" s="1">
        <v>38.0</v>
      </c>
      <c r="J8" s="1">
        <v>40.0</v>
      </c>
      <c r="K8" s="1">
        <v>46.0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102</v>
      </c>
      <c r="B9" s="1">
        <v>-4.0</v>
      </c>
      <c r="C9" s="1">
        <v>-5.0</v>
      </c>
      <c r="D9" s="1">
        <v>-6.0</v>
      </c>
      <c r="E9" s="1">
        <v>-8.0</v>
      </c>
      <c r="F9" s="1">
        <v>-12.0</v>
      </c>
      <c r="G9" s="1">
        <v>-20.0</v>
      </c>
      <c r="H9" s="1">
        <v>-17.0</v>
      </c>
      <c r="I9" s="1">
        <v>-16.0</v>
      </c>
      <c r="J9" s="1">
        <v>-17.0</v>
      </c>
      <c r="K9" s="1">
        <v>-22.0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103</v>
      </c>
      <c r="B10" s="1">
        <v>-4.0</v>
      </c>
      <c r="C10" s="1">
        <v>-5.0</v>
      </c>
      <c r="D10" s="1">
        <v>-6.0</v>
      </c>
      <c r="E10" s="1">
        <v>-8.0</v>
      </c>
      <c r="F10" s="1">
        <v>-12.0</v>
      </c>
      <c r="G10" s="1">
        <v>-20.0</v>
      </c>
      <c r="H10" s="1">
        <v>-17.0</v>
      </c>
      <c r="I10" s="1">
        <v>-16.0</v>
      </c>
      <c r="J10" s="1">
        <v>-17.0</v>
      </c>
      <c r="K10" s="1">
        <v>-22.0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104</v>
      </c>
      <c r="B11" s="1">
        <v>0.0</v>
      </c>
      <c r="C11" s="1">
        <v>0.0</v>
      </c>
      <c r="D11" s="1">
        <v>0.0</v>
      </c>
      <c r="E11" s="1">
        <v>-35.0</v>
      </c>
      <c r="F11" s="1">
        <v>1.0</v>
      </c>
      <c r="G11" s="1">
        <v>-88.0</v>
      </c>
      <c r="H11" s="1">
        <v>-73.0</v>
      </c>
      <c r="I11" s="1">
        <v>58.0</v>
      </c>
      <c r="J11" s="1">
        <v>97.0</v>
      </c>
      <c r="K11" s="1">
        <v>11.0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105</v>
      </c>
      <c r="B12" s="1">
        <v>-4.0</v>
      </c>
      <c r="C12" s="1">
        <v>-9.0</v>
      </c>
      <c r="D12" s="1">
        <v>-7.0</v>
      </c>
      <c r="E12" s="1">
        <v>2.0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106</v>
      </c>
      <c r="B13" s="1">
        <v>15.0</v>
      </c>
      <c r="C13" s="1">
        <v>18.0</v>
      </c>
      <c r="D13" s="1">
        <v>23.0</v>
      </c>
      <c r="E13" s="1">
        <v>25.0</v>
      </c>
      <c r="F13" s="1">
        <v>32.0</v>
      </c>
      <c r="G13" s="1">
        <v>28.0</v>
      </c>
      <c r="H13" s="1">
        <v>30.0</v>
      </c>
      <c r="I13" s="1">
        <v>23.0</v>
      </c>
      <c r="J13" s="1">
        <v>24.0</v>
      </c>
      <c r="K13" s="1">
        <v>24.0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107</v>
      </c>
      <c r="B14" s="1">
        <v>-1.0</v>
      </c>
      <c r="C14" s="1">
        <v>-78.0</v>
      </c>
      <c r="D14" s="1">
        <v>1.0</v>
      </c>
      <c r="E14" s="1">
        <v>-13.0</v>
      </c>
      <c r="F14" s="1">
        <v>-27.0</v>
      </c>
      <c r="G14" s="1">
        <v>-8.0</v>
      </c>
      <c r="H14" s="1">
        <v>-28.0</v>
      </c>
      <c r="I14" s="1">
        <v>12.0</v>
      </c>
      <c r="J14" s="1">
        <v>-24.0</v>
      </c>
      <c r="K14" s="1">
        <v>-22.0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108</v>
      </c>
      <c r="B15" s="1">
        <v>7.0</v>
      </c>
      <c r="C15" s="1">
        <v>-6.0</v>
      </c>
      <c r="D15" s="1">
        <v>-5.0</v>
      </c>
      <c r="E15" s="1">
        <v>0.0</v>
      </c>
      <c r="F15" s="1">
        <v>0.0</v>
      </c>
      <c r="G15" s="1">
        <v>0.0</v>
      </c>
      <c r="H15" s="1">
        <v>0.0</v>
      </c>
      <c r="I15" s="1">
        <v>-3.0</v>
      </c>
      <c r="J15" s="1">
        <v>-1.0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109</v>
      </c>
      <c r="B16" s="1">
        <v>13.0</v>
      </c>
      <c r="C16" s="1">
        <v>17.0</v>
      </c>
      <c r="D16" s="1">
        <v>25.0</v>
      </c>
      <c r="E16" s="1">
        <v>12.0</v>
      </c>
      <c r="F16" s="1">
        <v>5.0</v>
      </c>
      <c r="G16" s="1">
        <v>19.0</v>
      </c>
      <c r="H16" s="1">
        <v>2.0</v>
      </c>
      <c r="I16" s="1">
        <v>32.0</v>
      </c>
      <c r="J16" s="1">
        <v>-1.0</v>
      </c>
      <c r="K16" s="1">
        <v>1.0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110</v>
      </c>
      <c r="B17" s="1">
        <v>0.0</v>
      </c>
      <c r="C17" s="1">
        <v>0.0</v>
      </c>
      <c r="D17" s="1">
        <v>67.0</v>
      </c>
      <c r="E17" s="1">
        <v>10.0</v>
      </c>
      <c r="F17" s="1">
        <v>1.0</v>
      </c>
      <c r="G17" s="1">
        <v>1.0</v>
      </c>
      <c r="H17" s="1">
        <v>37.0</v>
      </c>
      <c r="I17" s="1">
        <v>28.0</v>
      </c>
      <c r="J17" s="1">
        <v>1.0</v>
      </c>
      <c r="K17" s="1">
        <v>80.0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111</v>
      </c>
      <c r="B18" s="1">
        <v>13.0</v>
      </c>
      <c r="C18" s="1">
        <v>17.0</v>
      </c>
      <c r="D18" s="1">
        <v>24.0</v>
      </c>
      <c r="E18" s="1">
        <v>12.0</v>
      </c>
      <c r="F18" s="1">
        <v>5.0</v>
      </c>
      <c r="G18" s="1">
        <v>19.0</v>
      </c>
      <c r="H18" s="1">
        <v>1.0</v>
      </c>
      <c r="I18" s="1">
        <v>32.0</v>
      </c>
      <c r="J18" s="1">
        <v>-2.0</v>
      </c>
      <c r="K18" s="1">
        <v>37.0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112</v>
      </c>
      <c r="B19" s="1">
        <v>13.0</v>
      </c>
      <c r="C19" s="1">
        <v>17.0</v>
      </c>
      <c r="D19" s="1">
        <v>24.0</v>
      </c>
      <c r="E19" s="1">
        <v>12.0</v>
      </c>
      <c r="F19" s="1">
        <v>5.0</v>
      </c>
      <c r="G19" s="1">
        <v>19.0</v>
      </c>
      <c r="H19" s="1">
        <v>1.0</v>
      </c>
      <c r="I19" s="1">
        <v>32.0</v>
      </c>
      <c r="J19" s="1">
        <v>-2.0</v>
      </c>
      <c r="K19" s="1">
        <v>37.0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113</v>
      </c>
      <c r="B20" s="1">
        <v>13.0</v>
      </c>
      <c r="C20" s="1">
        <v>17.0</v>
      </c>
      <c r="D20" s="1">
        <v>24.0</v>
      </c>
      <c r="E20" s="1">
        <v>12.0</v>
      </c>
      <c r="F20" s="1">
        <v>5.0</v>
      </c>
      <c r="G20" s="1">
        <v>19.0</v>
      </c>
      <c r="H20" s="1">
        <v>1.0</v>
      </c>
      <c r="I20" s="1">
        <v>32.0</v>
      </c>
      <c r="J20" s="1">
        <v>-2.0</v>
      </c>
      <c r="K20" s="1">
        <v>37.0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114</v>
      </c>
      <c r="B21" s="1">
        <v>13.0</v>
      </c>
      <c r="C21" s="1">
        <v>17.0</v>
      </c>
      <c r="D21" s="1">
        <v>24.0</v>
      </c>
      <c r="E21" s="1">
        <v>12.0</v>
      </c>
      <c r="F21" s="1">
        <v>5.0</v>
      </c>
      <c r="G21" s="1">
        <v>19.0</v>
      </c>
      <c r="H21" s="1">
        <v>1.0</v>
      </c>
      <c r="I21" s="1">
        <v>32.0</v>
      </c>
      <c r="J21" s="1">
        <v>-2.0</v>
      </c>
      <c r="K21" s="1">
        <v>37.0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115</v>
      </c>
      <c r="B22" s="1">
        <v>13.0</v>
      </c>
      <c r="C22" s="1">
        <v>17.0</v>
      </c>
      <c r="D22" s="1">
        <v>24.0</v>
      </c>
      <c r="E22" s="1">
        <v>12.0</v>
      </c>
      <c r="F22" s="1">
        <v>5.0</v>
      </c>
      <c r="G22" s="1">
        <v>19.0</v>
      </c>
      <c r="H22" s="1">
        <v>1.0</v>
      </c>
      <c r="I22" s="1">
        <v>32.0</v>
      </c>
      <c r="J22" s="1">
        <v>-2.0</v>
      </c>
      <c r="K22" s="1">
        <v>37.0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116</v>
      </c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117</v>
      </c>
      <c r="B24" s="1" t="s">
        <v>118</v>
      </c>
      <c r="C24" s="1" t="s">
        <v>119</v>
      </c>
      <c r="D24" s="1" t="s">
        <v>120</v>
      </c>
      <c r="E24" s="1" t="s">
        <v>121</v>
      </c>
      <c r="F24" s="1" t="s">
        <v>122</v>
      </c>
      <c r="G24" s="1" t="s">
        <v>123</v>
      </c>
      <c r="H24" s="1" t="s">
        <v>124</v>
      </c>
      <c r="I24" s="1" t="s">
        <v>125</v>
      </c>
      <c r="J24" s="1" t="s">
        <v>126</v>
      </c>
      <c r="K24" s="1" t="s">
        <v>127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128</v>
      </c>
      <c r="B25" s="1" t="s">
        <v>118</v>
      </c>
      <c r="C25" s="1" t="s">
        <v>119</v>
      </c>
      <c r="D25" s="1" t="s">
        <v>120</v>
      </c>
      <c r="E25" s="1" t="s">
        <v>121</v>
      </c>
      <c r="F25" s="1" t="s">
        <v>122</v>
      </c>
      <c r="G25" s="1" t="s">
        <v>123</v>
      </c>
      <c r="H25" s="1" t="s">
        <v>124</v>
      </c>
      <c r="I25" s="1" t="s">
        <v>125</v>
      </c>
      <c r="J25" s="1" t="s">
        <v>126</v>
      </c>
      <c r="K25" s="1" t="s">
        <v>127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129</v>
      </c>
      <c r="B26" s="1">
        <v>9.0</v>
      </c>
      <c r="C26" s="1">
        <v>11.0</v>
      </c>
      <c r="D26" s="1">
        <v>14.0</v>
      </c>
      <c r="E26" s="1">
        <v>18.0</v>
      </c>
      <c r="F26" s="1">
        <v>20.0</v>
      </c>
      <c r="G26" s="1">
        <v>20.0</v>
      </c>
      <c r="H26" s="1">
        <v>20.0</v>
      </c>
      <c r="I26" s="1">
        <v>21.0</v>
      </c>
      <c r="J26" s="1">
        <v>21.0</v>
      </c>
      <c r="K26" s="1">
        <v>21.0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130</v>
      </c>
      <c r="B27" s="1" t="s">
        <v>118</v>
      </c>
      <c r="C27" s="1" t="s">
        <v>119</v>
      </c>
      <c r="D27" s="1" t="s">
        <v>120</v>
      </c>
      <c r="E27" s="1" t="s">
        <v>121</v>
      </c>
      <c r="F27" s="1" t="s">
        <v>122</v>
      </c>
      <c r="G27" s="1" t="s">
        <v>123</v>
      </c>
      <c r="H27" s="1" t="s">
        <v>124</v>
      </c>
      <c r="I27" s="1" t="s">
        <v>125</v>
      </c>
      <c r="J27" s="1" t="s">
        <v>126</v>
      </c>
      <c r="K27" s="1" t="s">
        <v>127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131</v>
      </c>
      <c r="B28" s="1" t="s">
        <v>118</v>
      </c>
      <c r="C28" s="1" t="s">
        <v>119</v>
      </c>
      <c r="D28" s="1" t="s">
        <v>120</v>
      </c>
      <c r="E28" s="1" t="s">
        <v>121</v>
      </c>
      <c r="F28" s="1" t="s">
        <v>122</v>
      </c>
      <c r="G28" s="1" t="s">
        <v>123</v>
      </c>
      <c r="H28" s="1" t="s">
        <v>124</v>
      </c>
      <c r="I28" s="1" t="s">
        <v>125</v>
      </c>
      <c r="J28" s="1" t="s">
        <v>126</v>
      </c>
      <c r="K28" s="1" t="s">
        <v>127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132</v>
      </c>
      <c r="B29" s="1">
        <v>9.0</v>
      </c>
      <c r="C29" s="1">
        <v>11.0</v>
      </c>
      <c r="D29" s="1">
        <v>14.0</v>
      </c>
      <c r="E29" s="1">
        <v>18.0</v>
      </c>
      <c r="F29" s="1">
        <v>20.0</v>
      </c>
      <c r="G29" s="1">
        <v>20.0</v>
      </c>
      <c r="H29" s="1">
        <v>20.0</v>
      </c>
      <c r="I29" s="1">
        <v>21.0</v>
      </c>
      <c r="J29" s="1">
        <v>21.0</v>
      </c>
      <c r="K29" s="1">
        <v>21.0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133</v>
      </c>
      <c r="B30" s="1" t="s">
        <v>134</v>
      </c>
      <c r="C30" s="1">
        <v>1.0</v>
      </c>
      <c r="D30" s="1">
        <v>1.0</v>
      </c>
      <c r="E30" s="1" t="s">
        <v>135</v>
      </c>
      <c r="F30" s="1" t="s">
        <v>136</v>
      </c>
      <c r="G30" s="1" t="s">
        <v>137</v>
      </c>
      <c r="H30" s="1" t="s">
        <v>138</v>
      </c>
      <c r="I30" s="1" t="s">
        <v>139</v>
      </c>
      <c r="J30" s="1" t="s">
        <v>140</v>
      </c>
      <c r="K30" s="1" t="s">
        <v>141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142</v>
      </c>
      <c r="B31" s="1" t="s">
        <v>134</v>
      </c>
      <c r="C31" s="1">
        <v>1.0</v>
      </c>
      <c r="D31" s="1">
        <v>1.0</v>
      </c>
      <c r="E31" s="1" t="s">
        <v>135</v>
      </c>
      <c r="F31" s="1" t="s">
        <v>136</v>
      </c>
      <c r="G31" s="1" t="s">
        <v>137</v>
      </c>
      <c r="H31" s="1" t="s">
        <v>138</v>
      </c>
      <c r="I31" s="1" t="s">
        <v>139</v>
      </c>
      <c r="J31" s="1" t="s">
        <v>140</v>
      </c>
      <c r="K31" s="1" t="s">
        <v>141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143</v>
      </c>
      <c r="B32" s="1" t="s">
        <v>144</v>
      </c>
      <c r="C32" s="1" t="s">
        <v>145</v>
      </c>
      <c r="D32" s="1" t="s">
        <v>145</v>
      </c>
      <c r="E32" s="1" t="s">
        <v>145</v>
      </c>
      <c r="F32" s="1" t="s">
        <v>145</v>
      </c>
      <c r="G32" s="1" t="s">
        <v>145</v>
      </c>
      <c r="H32" s="1" t="s">
        <v>146</v>
      </c>
      <c r="I32" s="1">
        <v>1.0</v>
      </c>
      <c r="J32" s="1">
        <v>1.0</v>
      </c>
      <c r="K32" s="1">
        <v>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147</v>
      </c>
      <c r="B33" s="1" t="s">
        <v>148</v>
      </c>
      <c r="C33" s="1" t="s">
        <v>149</v>
      </c>
      <c r="D33" s="1" t="s">
        <v>150</v>
      </c>
      <c r="E33" s="1" t="s">
        <v>151</v>
      </c>
      <c r="F33" s="1" t="s">
        <v>152</v>
      </c>
      <c r="G33" s="1" t="s">
        <v>153</v>
      </c>
      <c r="H33" s="1">
        <v>0.0</v>
      </c>
      <c r="I33" s="1" t="s">
        <v>154</v>
      </c>
      <c r="J33" s="1" t="s">
        <v>155</v>
      </c>
      <c r="K33" s="1">
        <v>0.0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45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156</v>
      </c>
      <c r="B35" s="1">
        <v>19.0</v>
      </c>
      <c r="C35" s="1">
        <v>24.0</v>
      </c>
      <c r="D35" s="1">
        <v>29.0</v>
      </c>
      <c r="E35" s="1">
        <v>34.0</v>
      </c>
      <c r="F35" s="1">
        <v>44.0</v>
      </c>
      <c r="G35" s="1">
        <v>49.0</v>
      </c>
      <c r="H35" s="1">
        <v>48.0</v>
      </c>
      <c r="I35" s="1">
        <v>38.0</v>
      </c>
      <c r="J35" s="1">
        <v>40.0</v>
      </c>
      <c r="K35" s="1">
        <v>46.0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157</v>
      </c>
      <c r="B36" s="1">
        <v>19.0</v>
      </c>
      <c r="C36" s="1">
        <v>24.0</v>
      </c>
      <c r="D36" s="1">
        <v>29.0</v>
      </c>
      <c r="E36" s="1">
        <v>34.0</v>
      </c>
      <c r="F36" s="1">
        <v>44.0</v>
      </c>
      <c r="G36" s="1">
        <v>49.0</v>
      </c>
      <c r="H36" s="1">
        <v>48.0</v>
      </c>
      <c r="I36" s="1">
        <v>38.0</v>
      </c>
      <c r="J36" s="1">
        <v>40.0</v>
      </c>
      <c r="K36" s="1">
        <v>46.0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158</v>
      </c>
      <c r="B37" s="1">
        <v>29.0</v>
      </c>
      <c r="C37" s="1">
        <v>36.0</v>
      </c>
      <c r="D37" s="1">
        <v>45.0</v>
      </c>
      <c r="E37" s="1">
        <v>51.0</v>
      </c>
      <c r="F37" s="1">
        <v>58.0</v>
      </c>
      <c r="G37" s="1">
        <v>68.0</v>
      </c>
      <c r="H37" s="1">
        <v>61.0</v>
      </c>
      <c r="I37" s="1">
        <v>53.0</v>
      </c>
      <c r="J37" s="1">
        <v>56.0</v>
      </c>
      <c r="K37" s="1">
        <v>64.0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159</v>
      </c>
      <c r="B38" s="1">
        <v>0.0</v>
      </c>
      <c r="C38" s="1">
        <v>0.0</v>
      </c>
      <c r="D38" s="1" t="s">
        <v>160</v>
      </c>
      <c r="E38" s="1" t="s">
        <v>161</v>
      </c>
      <c r="F38" s="1" t="s">
        <v>162</v>
      </c>
      <c r="G38" s="1" t="s">
        <v>163</v>
      </c>
      <c r="H38" s="1" t="s">
        <v>164</v>
      </c>
      <c r="I38" s="1" t="s">
        <v>137</v>
      </c>
      <c r="J38" s="1" t="s">
        <v>165</v>
      </c>
      <c r="K38" s="1" t="s">
        <v>166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167</v>
      </c>
      <c r="B39" s="1">
        <v>9.0</v>
      </c>
      <c r="C39" s="1">
        <v>11.0</v>
      </c>
      <c r="D39" s="1">
        <v>14.0</v>
      </c>
      <c r="E39" s="1">
        <v>16.0</v>
      </c>
      <c r="F39" s="1">
        <v>20.0</v>
      </c>
      <c r="G39" s="1">
        <v>17.0</v>
      </c>
      <c r="H39" s="1">
        <v>18.0</v>
      </c>
      <c r="I39" s="1">
        <v>14.0</v>
      </c>
      <c r="J39" s="1">
        <v>15.0</v>
      </c>
      <c r="K39" s="1">
        <v>15.0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168</v>
      </c>
      <c r="B40" s="1">
        <v>3.0</v>
      </c>
      <c r="C40" s="1">
        <v>5.0</v>
      </c>
      <c r="D40" s="1">
        <v>6.0</v>
      </c>
      <c r="E40" s="1">
        <v>8.0</v>
      </c>
      <c r="F40" s="1">
        <v>12.0</v>
      </c>
      <c r="G40" s="1">
        <v>20.0</v>
      </c>
      <c r="H40" s="1">
        <v>17.0</v>
      </c>
      <c r="I40" s="1">
        <v>16.0</v>
      </c>
      <c r="J40" s="1">
        <v>17.0</v>
      </c>
      <c r="K40" s="1">
        <v>22.0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169</v>
      </c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170</v>
      </c>
      <c r="B42" s="1">
        <v>10.0</v>
      </c>
      <c r="C42" s="1">
        <v>12.0</v>
      </c>
      <c r="D42" s="1">
        <v>15.0</v>
      </c>
      <c r="E42" s="1">
        <v>16.0</v>
      </c>
      <c r="F42" s="1">
        <v>14.0</v>
      </c>
      <c r="G42" s="1">
        <v>18.0</v>
      </c>
      <c r="H42" s="1">
        <v>12.0</v>
      </c>
      <c r="I42" s="1">
        <v>15.0</v>
      </c>
      <c r="J42" s="1">
        <v>15.0</v>
      </c>
      <c r="K42" s="1">
        <v>17.0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22</v>
      </c>
      <c r="B1" s="1">
        <v>2014.0</v>
      </c>
      <c r="C1" s="1">
        <v>2015.0</v>
      </c>
      <c r="D1" s="1">
        <v>2016.0</v>
      </c>
      <c r="E1" s="1">
        <v>2017.0</v>
      </c>
      <c r="F1" s="1">
        <v>2018.0</v>
      </c>
      <c r="G1" s="1">
        <v>2019.0</v>
      </c>
      <c r="H1" s="1">
        <v>2020.0</v>
      </c>
      <c r="I1" s="1">
        <v>2021.0</v>
      </c>
      <c r="J1" s="1">
        <v>2022.0</v>
      </c>
      <c r="K1" s="1">
        <v>2023.0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171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172</v>
      </c>
      <c r="B3" s="1" t="s">
        <v>173</v>
      </c>
      <c r="C3" s="1" t="s">
        <v>174</v>
      </c>
      <c r="D3" s="1" t="s">
        <v>175</v>
      </c>
      <c r="E3" s="1" t="s">
        <v>176</v>
      </c>
      <c r="F3" s="1" t="s">
        <v>177</v>
      </c>
      <c r="G3" s="1" t="s">
        <v>174</v>
      </c>
      <c r="H3" s="1" t="s">
        <v>178</v>
      </c>
      <c r="I3" s="1" t="s">
        <v>179</v>
      </c>
      <c r="J3" s="1" t="s">
        <v>180</v>
      </c>
      <c r="K3" s="1" t="s">
        <v>181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182</v>
      </c>
      <c r="B4" s="1" t="s">
        <v>183</v>
      </c>
      <c r="C4" s="1" t="s">
        <v>184</v>
      </c>
      <c r="D4" s="1" t="s">
        <v>185</v>
      </c>
      <c r="E4" s="1" t="s">
        <v>186</v>
      </c>
      <c r="F4" s="1" t="s">
        <v>187</v>
      </c>
      <c r="G4" s="1" t="s">
        <v>188</v>
      </c>
      <c r="H4" s="1" t="s">
        <v>189</v>
      </c>
      <c r="I4" s="1" t="s">
        <v>190</v>
      </c>
      <c r="J4" s="1" t="s">
        <v>191</v>
      </c>
      <c r="K4" s="1" t="s">
        <v>192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193</v>
      </c>
      <c r="B5" s="1" t="s">
        <v>194</v>
      </c>
      <c r="C5" s="1" t="s">
        <v>195</v>
      </c>
      <c r="D5" s="1" t="s">
        <v>196</v>
      </c>
      <c r="E5" s="1" t="s">
        <v>186</v>
      </c>
      <c r="F5" s="1" t="s">
        <v>197</v>
      </c>
      <c r="G5" s="1" t="s">
        <v>198</v>
      </c>
      <c r="H5" s="1" t="s">
        <v>199</v>
      </c>
      <c r="I5" s="1" t="s">
        <v>200</v>
      </c>
      <c r="J5" s="1" t="s">
        <v>201</v>
      </c>
      <c r="K5" s="1" t="s">
        <v>202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203</v>
      </c>
      <c r="B6" s="1" t="s">
        <v>194</v>
      </c>
      <c r="C6" s="1" t="s">
        <v>195</v>
      </c>
      <c r="D6" s="1" t="s">
        <v>196</v>
      </c>
      <c r="E6" s="1" t="s">
        <v>186</v>
      </c>
      <c r="F6" s="1" t="s">
        <v>197</v>
      </c>
      <c r="G6" s="1" t="s">
        <v>198</v>
      </c>
      <c r="H6" s="1" t="s">
        <v>199</v>
      </c>
      <c r="I6" s="1" t="s">
        <v>200</v>
      </c>
      <c r="J6" s="1" t="s">
        <v>201</v>
      </c>
      <c r="K6" s="1" t="s">
        <v>202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204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205</v>
      </c>
      <c r="B8" s="1">
        <v>100.0</v>
      </c>
      <c r="C8" s="1">
        <v>100.0</v>
      </c>
      <c r="D8" s="1">
        <v>100.0</v>
      </c>
      <c r="E8" s="1">
        <v>100.0</v>
      </c>
      <c r="F8" s="1">
        <v>100.0</v>
      </c>
      <c r="G8" s="1">
        <v>100.0</v>
      </c>
      <c r="H8" s="1">
        <v>100.0</v>
      </c>
      <c r="I8" s="1">
        <v>100.0</v>
      </c>
      <c r="J8" s="1">
        <v>100.0</v>
      </c>
      <c r="K8" s="1">
        <v>100.0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206</v>
      </c>
      <c r="B9" s="1" t="s">
        <v>207</v>
      </c>
      <c r="C9" s="1" t="s">
        <v>208</v>
      </c>
      <c r="D9" s="1" t="s">
        <v>209</v>
      </c>
      <c r="E9" s="1" t="s">
        <v>210</v>
      </c>
      <c r="F9" s="1" t="s">
        <v>211</v>
      </c>
      <c r="G9" s="1" t="s">
        <v>212</v>
      </c>
      <c r="H9" s="1" t="s">
        <v>213</v>
      </c>
      <c r="I9" s="1" t="s">
        <v>214</v>
      </c>
      <c r="J9" s="1" t="s">
        <v>215</v>
      </c>
      <c r="K9" s="1" t="s">
        <v>216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217</v>
      </c>
      <c r="B10" s="1" t="s">
        <v>218</v>
      </c>
      <c r="C10" s="1" t="s">
        <v>219</v>
      </c>
      <c r="D10" s="1" t="s">
        <v>220</v>
      </c>
      <c r="E10" s="1" t="s">
        <v>221</v>
      </c>
      <c r="F10" s="1" t="s">
        <v>222</v>
      </c>
      <c r="G10" s="1" t="s">
        <v>223</v>
      </c>
      <c r="H10" s="1" t="s">
        <v>224</v>
      </c>
      <c r="I10" s="1" t="s">
        <v>225</v>
      </c>
      <c r="J10" s="1" t="s">
        <v>226</v>
      </c>
      <c r="K10" s="1" t="s">
        <v>227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228</v>
      </c>
      <c r="B11" s="1" t="s">
        <v>218</v>
      </c>
      <c r="C11" s="1" t="s">
        <v>219</v>
      </c>
      <c r="D11" s="1" t="s">
        <v>220</v>
      </c>
      <c r="E11" s="1" t="s">
        <v>221</v>
      </c>
      <c r="F11" s="1" t="s">
        <v>222</v>
      </c>
      <c r="G11" s="1" t="s">
        <v>223</v>
      </c>
      <c r="H11" s="1" t="s">
        <v>224</v>
      </c>
      <c r="I11" s="1" t="s">
        <v>225</v>
      </c>
      <c r="J11" s="1" t="s">
        <v>226</v>
      </c>
      <c r="K11" s="1" t="s">
        <v>227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229</v>
      </c>
      <c r="B12" s="1" t="s">
        <v>230</v>
      </c>
      <c r="C12" s="1" t="s">
        <v>231</v>
      </c>
      <c r="D12" s="1" t="s">
        <v>232</v>
      </c>
      <c r="E12" s="1" t="s">
        <v>233</v>
      </c>
      <c r="F12" s="1" t="s">
        <v>234</v>
      </c>
      <c r="G12" s="1" t="s">
        <v>235</v>
      </c>
      <c r="H12" s="1" t="s">
        <v>236</v>
      </c>
      <c r="I12" s="1" t="s">
        <v>237</v>
      </c>
      <c r="J12" s="1" t="s">
        <v>238</v>
      </c>
      <c r="K12" s="1" t="s">
        <v>239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240</v>
      </c>
      <c r="B13" s="1" t="s">
        <v>230</v>
      </c>
      <c r="C13" s="1" t="s">
        <v>231</v>
      </c>
      <c r="D13" s="1" t="s">
        <v>232</v>
      </c>
      <c r="E13" s="1" t="s">
        <v>233</v>
      </c>
      <c r="F13" s="1" t="s">
        <v>234</v>
      </c>
      <c r="G13" s="1" t="s">
        <v>235</v>
      </c>
      <c r="H13" s="1" t="s">
        <v>236</v>
      </c>
      <c r="I13" s="1" t="s">
        <v>237</v>
      </c>
      <c r="J13" s="1" t="s">
        <v>238</v>
      </c>
      <c r="K13" s="1" t="s">
        <v>239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241</v>
      </c>
      <c r="B14" s="1" t="s">
        <v>230</v>
      </c>
      <c r="C14" s="1" t="s">
        <v>231</v>
      </c>
      <c r="D14" s="1" t="s">
        <v>232</v>
      </c>
      <c r="E14" s="1" t="s">
        <v>233</v>
      </c>
      <c r="F14" s="1" t="s">
        <v>234</v>
      </c>
      <c r="G14" s="1" t="s">
        <v>235</v>
      </c>
      <c r="H14" s="1" t="s">
        <v>236</v>
      </c>
      <c r="I14" s="1" t="s">
        <v>237</v>
      </c>
      <c r="J14" s="1" t="s">
        <v>238</v>
      </c>
      <c r="K14" s="1" t="s">
        <v>239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242</v>
      </c>
      <c r="B15" s="1" t="s">
        <v>243</v>
      </c>
      <c r="C15" s="1" t="s">
        <v>244</v>
      </c>
      <c r="D15" s="1" t="s">
        <v>245</v>
      </c>
      <c r="E15" s="1" t="s">
        <v>246</v>
      </c>
      <c r="F15" s="1" t="s">
        <v>247</v>
      </c>
      <c r="G15" s="1" t="s">
        <v>248</v>
      </c>
      <c r="H15" s="1" t="s">
        <v>249</v>
      </c>
      <c r="I15" s="1" t="s">
        <v>250</v>
      </c>
      <c r="J15" s="1" t="s">
        <v>251</v>
      </c>
      <c r="K15" s="1" t="s">
        <v>252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253</v>
      </c>
      <c r="B16" s="1" t="s">
        <v>254</v>
      </c>
      <c r="C16" s="1" t="s">
        <v>255</v>
      </c>
      <c r="D16" s="1" t="s">
        <v>256</v>
      </c>
      <c r="E16" s="1" t="s">
        <v>257</v>
      </c>
      <c r="F16" s="1" t="s">
        <v>258</v>
      </c>
      <c r="G16" s="1" t="s">
        <v>259</v>
      </c>
      <c r="H16" s="1" t="s">
        <v>260</v>
      </c>
      <c r="I16" s="1" t="s">
        <v>261</v>
      </c>
      <c r="J16" s="1" t="s">
        <v>262</v>
      </c>
      <c r="K16" s="1" t="s">
        <v>263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264</v>
      </c>
      <c r="B17" s="1" t="s">
        <v>265</v>
      </c>
      <c r="C17" s="1">
        <v>37.0</v>
      </c>
      <c r="D17" s="1" t="s">
        <v>266</v>
      </c>
      <c r="E17" s="1" t="s">
        <v>267</v>
      </c>
      <c r="F17" s="1" t="s">
        <v>268</v>
      </c>
      <c r="G17" s="1" t="s">
        <v>269</v>
      </c>
      <c r="H17" s="1" t="s">
        <v>270</v>
      </c>
      <c r="I17" s="1" t="s">
        <v>271</v>
      </c>
      <c r="J17" s="1" t="s">
        <v>272</v>
      </c>
      <c r="K17" s="1" t="s">
        <v>273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274</v>
      </c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274</v>
      </c>
      <c r="B19" s="1" t="s">
        <v>275</v>
      </c>
      <c r="C19" s="1" t="s">
        <v>276</v>
      </c>
      <c r="D19" s="1" t="s">
        <v>276</v>
      </c>
      <c r="E19" s="1" t="s">
        <v>277</v>
      </c>
      <c r="F19" s="1" t="s">
        <v>277</v>
      </c>
      <c r="G19" s="1" t="s">
        <v>277</v>
      </c>
      <c r="H19" s="1" t="s">
        <v>278</v>
      </c>
      <c r="I19" s="1" t="s">
        <v>163</v>
      </c>
      <c r="J19" s="1" t="s">
        <v>278</v>
      </c>
      <c r="K19" s="1" t="s">
        <v>276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279</v>
      </c>
      <c r="B20" s="1">
        <v>0.0</v>
      </c>
      <c r="C20" s="1">
        <v>0.0</v>
      </c>
      <c r="D20" s="1" t="s">
        <v>280</v>
      </c>
      <c r="E20" s="1" t="s">
        <v>281</v>
      </c>
      <c r="F20" s="1" t="s">
        <v>282</v>
      </c>
      <c r="G20" s="1" t="s">
        <v>283</v>
      </c>
      <c r="H20" s="1" t="s">
        <v>284</v>
      </c>
      <c r="I20" s="1" t="s">
        <v>285</v>
      </c>
      <c r="J20" s="1" t="s">
        <v>285</v>
      </c>
      <c r="K20" s="1" t="s">
        <v>286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287</v>
      </c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288</v>
      </c>
      <c r="B22" s="1" t="s">
        <v>289</v>
      </c>
      <c r="C22" s="1" t="s">
        <v>290</v>
      </c>
      <c r="D22" s="1" t="s">
        <v>291</v>
      </c>
      <c r="E22" s="1" t="s">
        <v>292</v>
      </c>
      <c r="F22" s="1" t="s">
        <v>293</v>
      </c>
      <c r="G22" s="1" t="s">
        <v>294</v>
      </c>
      <c r="H22" s="1" t="s">
        <v>295</v>
      </c>
      <c r="I22" s="1" t="s">
        <v>296</v>
      </c>
      <c r="J22" s="1" t="s">
        <v>297</v>
      </c>
      <c r="K22" s="1" t="s">
        <v>298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299</v>
      </c>
      <c r="B23" s="1" t="s">
        <v>289</v>
      </c>
      <c r="C23" s="1" t="s">
        <v>199</v>
      </c>
      <c r="D23" s="1" t="s">
        <v>300</v>
      </c>
      <c r="E23" s="1" t="s">
        <v>301</v>
      </c>
      <c r="F23" s="1" t="s">
        <v>302</v>
      </c>
      <c r="G23" s="1" t="s">
        <v>303</v>
      </c>
      <c r="H23" s="1" t="s">
        <v>302</v>
      </c>
      <c r="I23" s="1" t="s">
        <v>304</v>
      </c>
      <c r="J23" s="1" t="s">
        <v>305</v>
      </c>
      <c r="K23" s="1" t="s">
        <v>298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306</v>
      </c>
      <c r="B24" s="1" t="s">
        <v>307</v>
      </c>
      <c r="C24" s="1" t="s">
        <v>308</v>
      </c>
      <c r="D24" s="1" t="s">
        <v>309</v>
      </c>
      <c r="E24" s="1" t="s">
        <v>310</v>
      </c>
      <c r="F24" s="1" t="s">
        <v>311</v>
      </c>
      <c r="G24" s="1" t="s">
        <v>312</v>
      </c>
      <c r="H24" s="1" t="s">
        <v>313</v>
      </c>
      <c r="I24" s="1" t="s">
        <v>314</v>
      </c>
      <c r="J24" s="1" t="s">
        <v>315</v>
      </c>
      <c r="K24" s="1" t="s">
        <v>316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317</v>
      </c>
      <c r="B25" s="1">
        <v>0.0</v>
      </c>
      <c r="C25" s="1">
        <v>0.0</v>
      </c>
      <c r="D25" s="1" t="s">
        <v>318</v>
      </c>
      <c r="E25" s="1" t="s">
        <v>319</v>
      </c>
      <c r="F25" s="1">
        <v>0.0</v>
      </c>
      <c r="G25" s="1">
        <v>0.0</v>
      </c>
      <c r="H25" s="1" t="s">
        <v>320</v>
      </c>
      <c r="I25" s="1">
        <v>0.0</v>
      </c>
      <c r="J25" s="1">
        <v>0.0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321</v>
      </c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322</v>
      </c>
      <c r="B27" s="1" t="s">
        <v>323</v>
      </c>
      <c r="C27" s="1" t="s">
        <v>324</v>
      </c>
      <c r="D27" s="1" t="s">
        <v>325</v>
      </c>
      <c r="E27" s="1" t="s">
        <v>326</v>
      </c>
      <c r="F27" s="1" t="s">
        <v>327</v>
      </c>
      <c r="G27" s="1" t="s">
        <v>328</v>
      </c>
      <c r="H27" s="1" t="s">
        <v>329</v>
      </c>
      <c r="I27" s="1" t="s">
        <v>330</v>
      </c>
      <c r="J27" s="1" t="s">
        <v>331</v>
      </c>
      <c r="K27" s="1" t="s">
        <v>332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333</v>
      </c>
      <c r="B28" s="1" t="s">
        <v>334</v>
      </c>
      <c r="C28" s="1" t="s">
        <v>335</v>
      </c>
      <c r="D28" s="1" t="s">
        <v>336</v>
      </c>
      <c r="E28" s="1" t="s">
        <v>337</v>
      </c>
      <c r="F28" s="1" t="s">
        <v>338</v>
      </c>
      <c r="G28" s="1" t="s">
        <v>339</v>
      </c>
      <c r="H28" s="1" t="s">
        <v>340</v>
      </c>
      <c r="I28" s="1" t="s">
        <v>341</v>
      </c>
      <c r="J28" s="1" t="s">
        <v>342</v>
      </c>
      <c r="K28" s="1" t="s">
        <v>343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344</v>
      </c>
      <c r="B29" s="1" t="s">
        <v>323</v>
      </c>
      <c r="C29" s="1" t="s">
        <v>324</v>
      </c>
      <c r="D29" s="1" t="s">
        <v>325</v>
      </c>
      <c r="E29" s="1" t="s">
        <v>326</v>
      </c>
      <c r="F29" s="1" t="s">
        <v>327</v>
      </c>
      <c r="G29" s="1" t="s">
        <v>328</v>
      </c>
      <c r="H29" s="1" t="s">
        <v>329</v>
      </c>
      <c r="I29" s="1" t="s">
        <v>330</v>
      </c>
      <c r="J29" s="1" t="s">
        <v>331</v>
      </c>
      <c r="K29" s="1" t="s">
        <v>332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345</v>
      </c>
      <c r="B30" s="1" t="s">
        <v>334</v>
      </c>
      <c r="C30" s="1" t="s">
        <v>335</v>
      </c>
      <c r="D30" s="1" t="s">
        <v>336</v>
      </c>
      <c r="E30" s="1" t="s">
        <v>337</v>
      </c>
      <c r="F30" s="1" t="s">
        <v>338</v>
      </c>
      <c r="G30" s="1" t="s">
        <v>339</v>
      </c>
      <c r="H30" s="1" t="s">
        <v>340</v>
      </c>
      <c r="I30" s="1" t="s">
        <v>341</v>
      </c>
      <c r="J30" s="1" t="s">
        <v>342</v>
      </c>
      <c r="K30" s="1" t="s">
        <v>343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346</v>
      </c>
      <c r="B31" s="1" t="s">
        <v>347</v>
      </c>
      <c r="C31" s="1" t="s">
        <v>348</v>
      </c>
      <c r="D31" s="1" t="s">
        <v>349</v>
      </c>
      <c r="E31" s="1" t="s">
        <v>350</v>
      </c>
      <c r="F31" s="1" t="s">
        <v>351</v>
      </c>
      <c r="G31" s="1" t="s">
        <v>352</v>
      </c>
      <c r="H31" s="1" t="s">
        <v>353</v>
      </c>
      <c r="I31" s="1" t="s">
        <v>354</v>
      </c>
      <c r="J31" s="1" t="s">
        <v>355</v>
      </c>
      <c r="K31" s="1" t="s">
        <v>237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356</v>
      </c>
      <c r="B32" s="1" t="s">
        <v>357</v>
      </c>
      <c r="C32" s="1" t="s">
        <v>358</v>
      </c>
      <c r="D32" s="1" t="s">
        <v>191</v>
      </c>
      <c r="E32" s="1" t="s">
        <v>359</v>
      </c>
      <c r="F32" s="1" t="s">
        <v>360</v>
      </c>
      <c r="G32" s="1" t="s">
        <v>361</v>
      </c>
      <c r="H32" s="1" t="s">
        <v>160</v>
      </c>
      <c r="I32" s="1" t="s">
        <v>362</v>
      </c>
      <c r="J32" s="1" t="s">
        <v>363</v>
      </c>
      <c r="K32" s="1" t="s">
        <v>364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365</v>
      </c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366</v>
      </c>
      <c r="B34" s="1" t="s">
        <v>367</v>
      </c>
      <c r="C34" s="1" t="s">
        <v>368</v>
      </c>
      <c r="D34" s="1" t="s">
        <v>369</v>
      </c>
      <c r="E34" s="1" t="s">
        <v>370</v>
      </c>
      <c r="F34" s="1" t="s">
        <v>371</v>
      </c>
      <c r="G34" s="1" t="s">
        <v>372</v>
      </c>
      <c r="H34" s="1" t="s">
        <v>373</v>
      </c>
      <c r="I34" s="1" t="s">
        <v>374</v>
      </c>
      <c r="J34" s="1" t="s">
        <v>177</v>
      </c>
      <c r="K34" s="1" t="s">
        <v>375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376</v>
      </c>
      <c r="B35" s="1" t="s">
        <v>367</v>
      </c>
      <c r="C35" s="1" t="s">
        <v>368</v>
      </c>
      <c r="D35" s="1" t="s">
        <v>369</v>
      </c>
      <c r="E35" s="1" t="s">
        <v>370</v>
      </c>
      <c r="F35" s="1" t="s">
        <v>371</v>
      </c>
      <c r="G35" s="1" t="s">
        <v>372</v>
      </c>
      <c r="H35" s="1" t="s">
        <v>373</v>
      </c>
      <c r="I35" s="1" t="s">
        <v>374</v>
      </c>
      <c r="J35" s="1" t="s">
        <v>177</v>
      </c>
      <c r="K35" s="1" t="s">
        <v>375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377</v>
      </c>
      <c r="B36" s="1">
        <v>68.0</v>
      </c>
      <c r="C36" s="1" t="s">
        <v>211</v>
      </c>
      <c r="D36" s="1" t="s">
        <v>378</v>
      </c>
      <c r="E36" s="1" t="s">
        <v>379</v>
      </c>
      <c r="F36" s="1" t="s">
        <v>380</v>
      </c>
      <c r="G36" s="1" t="s">
        <v>381</v>
      </c>
      <c r="H36" s="1" t="s">
        <v>382</v>
      </c>
      <c r="I36" s="1" t="s">
        <v>383</v>
      </c>
      <c r="J36" s="1" t="s">
        <v>384</v>
      </c>
      <c r="K36" s="1" t="s">
        <v>385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386</v>
      </c>
      <c r="B37" s="1">
        <v>68.0</v>
      </c>
      <c r="C37" s="1" t="s">
        <v>211</v>
      </c>
      <c r="D37" s="1" t="s">
        <v>378</v>
      </c>
      <c r="E37" s="1" t="s">
        <v>379</v>
      </c>
      <c r="F37" s="1" t="s">
        <v>380</v>
      </c>
      <c r="G37" s="1" t="s">
        <v>381</v>
      </c>
      <c r="H37" s="1" t="s">
        <v>382</v>
      </c>
      <c r="I37" s="1" t="s">
        <v>383</v>
      </c>
      <c r="J37" s="1" t="s">
        <v>384</v>
      </c>
      <c r="K37" s="1" t="s">
        <v>385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387</v>
      </c>
      <c r="B38" s="1" t="s">
        <v>388</v>
      </c>
      <c r="C38" s="1" t="s">
        <v>389</v>
      </c>
      <c r="D38" s="1" t="s">
        <v>390</v>
      </c>
      <c r="E38" s="1" t="s">
        <v>391</v>
      </c>
      <c r="F38" s="1" t="s">
        <v>392</v>
      </c>
      <c r="G38" s="1" t="s">
        <v>393</v>
      </c>
      <c r="H38" s="1" t="s">
        <v>394</v>
      </c>
      <c r="I38" s="1">
        <v>0.0</v>
      </c>
      <c r="J38" s="1" t="s">
        <v>395</v>
      </c>
      <c r="K38" s="1" t="s">
        <v>396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397</v>
      </c>
      <c r="B39" s="1" t="s">
        <v>388</v>
      </c>
      <c r="C39" s="1" t="s">
        <v>389</v>
      </c>
      <c r="D39" s="1" t="s">
        <v>390</v>
      </c>
      <c r="E39" s="1" t="s">
        <v>391</v>
      </c>
      <c r="F39" s="1" t="s">
        <v>392</v>
      </c>
      <c r="G39" s="1" t="s">
        <v>393</v>
      </c>
      <c r="H39" s="1" t="s">
        <v>394</v>
      </c>
      <c r="I39" s="1">
        <v>0.0</v>
      </c>
      <c r="J39" s="1" t="s">
        <v>395</v>
      </c>
      <c r="K39" s="1" t="s">
        <v>396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398</v>
      </c>
      <c r="B40" s="1" t="s">
        <v>399</v>
      </c>
      <c r="C40" s="1" t="s">
        <v>400</v>
      </c>
      <c r="D40" s="1" t="s">
        <v>401</v>
      </c>
      <c r="E40" s="1" t="s">
        <v>402</v>
      </c>
      <c r="F40" s="1" t="s">
        <v>403</v>
      </c>
      <c r="G40" s="1" t="s">
        <v>404</v>
      </c>
      <c r="H40" s="1" t="s">
        <v>405</v>
      </c>
      <c r="I40" s="1" t="s">
        <v>406</v>
      </c>
      <c r="J40" s="1" t="s">
        <v>407</v>
      </c>
      <c r="K40" s="1" t="s">
        <v>408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409</v>
      </c>
      <c r="B41" s="1" t="s">
        <v>410</v>
      </c>
      <c r="C41" s="1" t="s">
        <v>411</v>
      </c>
      <c r="D41" s="1" t="s">
        <v>412</v>
      </c>
      <c r="E41" s="1" t="s">
        <v>413</v>
      </c>
      <c r="F41" s="1" t="s">
        <v>414</v>
      </c>
      <c r="G41" s="1" t="s">
        <v>415</v>
      </c>
      <c r="H41" s="1" t="s">
        <v>416</v>
      </c>
      <c r="I41" s="1">
        <v>0.0</v>
      </c>
      <c r="J41" s="1" t="s">
        <v>417</v>
      </c>
      <c r="K41" s="1" t="s">
        <v>396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418</v>
      </c>
      <c r="B42" s="1" t="s">
        <v>419</v>
      </c>
      <c r="C42" s="1" t="s">
        <v>420</v>
      </c>
      <c r="D42" s="1" t="s">
        <v>421</v>
      </c>
      <c r="E42" s="1" t="s">
        <v>422</v>
      </c>
      <c r="F42" s="1" t="s">
        <v>423</v>
      </c>
      <c r="G42" s="1" t="s">
        <v>424</v>
      </c>
      <c r="H42" s="1" t="s">
        <v>425</v>
      </c>
      <c r="I42" s="1" t="s">
        <v>426</v>
      </c>
      <c r="J42" s="1" t="s">
        <v>427</v>
      </c>
      <c r="K42" s="1" t="s">
        <v>428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429</v>
      </c>
      <c r="B43" s="1" t="s">
        <v>430</v>
      </c>
      <c r="C43" s="1" t="s">
        <v>431</v>
      </c>
      <c r="D43" s="1" t="s">
        <v>432</v>
      </c>
      <c r="E43" s="1" t="s">
        <v>433</v>
      </c>
      <c r="F43" s="1" t="s">
        <v>434</v>
      </c>
      <c r="G43" s="1" t="s">
        <v>435</v>
      </c>
      <c r="H43" s="1" t="s">
        <v>436</v>
      </c>
      <c r="I43" s="1" t="s">
        <v>437</v>
      </c>
      <c r="J43" s="1" t="s">
        <v>438</v>
      </c>
      <c r="K43" s="1" t="s">
        <v>439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440</v>
      </c>
      <c r="B44" s="1" t="s">
        <v>441</v>
      </c>
      <c r="C44" s="1" t="s">
        <v>442</v>
      </c>
      <c r="D44" s="1" t="s">
        <v>443</v>
      </c>
      <c r="E44" s="1" t="s">
        <v>444</v>
      </c>
      <c r="F44" s="1" t="s">
        <v>445</v>
      </c>
      <c r="G44" s="1" t="s">
        <v>446</v>
      </c>
      <c r="H44" s="1" t="s">
        <v>447</v>
      </c>
      <c r="I44" s="1" t="s">
        <v>448</v>
      </c>
      <c r="J44" s="1" t="s">
        <v>449</v>
      </c>
      <c r="K44" s="1" t="s">
        <v>450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451</v>
      </c>
      <c r="B45" s="1" t="s">
        <v>441</v>
      </c>
      <c r="C45" s="1" t="s">
        <v>442</v>
      </c>
      <c r="D45" s="1" t="s">
        <v>443</v>
      </c>
      <c r="E45" s="1" t="s">
        <v>444</v>
      </c>
      <c r="F45" s="1" t="s">
        <v>445</v>
      </c>
      <c r="G45" s="1" t="s">
        <v>446</v>
      </c>
      <c r="H45" s="1" t="s">
        <v>447</v>
      </c>
      <c r="I45" s="1" t="s">
        <v>448</v>
      </c>
      <c r="J45" s="1" t="s">
        <v>449</v>
      </c>
      <c r="K45" s="1" t="s">
        <v>450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452</v>
      </c>
      <c r="B46" s="1" t="s">
        <v>453</v>
      </c>
      <c r="C46" s="1" t="s">
        <v>454</v>
      </c>
      <c r="D46" s="1" t="s">
        <v>455</v>
      </c>
      <c r="E46" s="1" t="s">
        <v>456</v>
      </c>
      <c r="F46" s="1" t="s">
        <v>457</v>
      </c>
      <c r="G46" s="1" t="s">
        <v>458</v>
      </c>
      <c r="H46" s="1" t="s">
        <v>459</v>
      </c>
      <c r="I46" s="1" t="s">
        <v>460</v>
      </c>
      <c r="J46" s="1" t="s">
        <v>461</v>
      </c>
      <c r="K46" s="1" t="s">
        <v>462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463</v>
      </c>
      <c r="B47" s="1" t="s">
        <v>464</v>
      </c>
      <c r="C47" s="1" t="s">
        <v>465</v>
      </c>
      <c r="D47" s="1" t="s">
        <v>466</v>
      </c>
      <c r="E47" s="1" t="s">
        <v>467</v>
      </c>
      <c r="F47" s="1" t="s">
        <v>468</v>
      </c>
      <c r="G47" s="1" t="s">
        <v>469</v>
      </c>
      <c r="H47" s="1" t="s">
        <v>470</v>
      </c>
      <c r="I47" s="1" t="s">
        <v>471</v>
      </c>
      <c r="J47" s="1" t="s">
        <v>472</v>
      </c>
      <c r="K47" s="1" t="s">
        <v>473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474</v>
      </c>
      <c r="B48" s="1" t="s">
        <v>475</v>
      </c>
      <c r="C48" s="1" t="s">
        <v>476</v>
      </c>
      <c r="D48" s="1" t="s">
        <v>477</v>
      </c>
      <c r="E48" s="1" t="s">
        <v>478</v>
      </c>
      <c r="F48" s="1" t="s">
        <v>479</v>
      </c>
      <c r="G48" s="1" t="s">
        <v>480</v>
      </c>
      <c r="H48" s="1" t="s">
        <v>481</v>
      </c>
      <c r="I48" s="1" t="s">
        <v>482</v>
      </c>
      <c r="J48" s="1" t="s">
        <v>483</v>
      </c>
      <c r="K48" s="1" t="s">
        <v>484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485</v>
      </c>
      <c r="B49" s="1" t="s">
        <v>486</v>
      </c>
      <c r="C49" s="1" t="s">
        <v>487</v>
      </c>
      <c r="D49" s="1" t="s">
        <v>486</v>
      </c>
      <c r="E49" s="1" t="s">
        <v>486</v>
      </c>
      <c r="F49" s="1" t="s">
        <v>486</v>
      </c>
      <c r="G49" s="1" t="s">
        <v>486</v>
      </c>
      <c r="H49" s="1" t="s">
        <v>488</v>
      </c>
      <c r="I49" s="1" t="s">
        <v>489</v>
      </c>
      <c r="J49" s="1" t="s">
        <v>486</v>
      </c>
      <c r="K49" s="1" t="s">
        <v>486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490</v>
      </c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491</v>
      </c>
      <c r="B51" s="1" t="s">
        <v>492</v>
      </c>
      <c r="C51" s="1" t="s">
        <v>493</v>
      </c>
      <c r="D51" s="1" t="s">
        <v>494</v>
      </c>
      <c r="E51" s="1" t="s">
        <v>495</v>
      </c>
      <c r="F51" s="1" t="s">
        <v>496</v>
      </c>
      <c r="G51" s="1" t="s">
        <v>497</v>
      </c>
      <c r="H51" s="1" t="s">
        <v>498</v>
      </c>
      <c r="I51" s="1" t="s">
        <v>499</v>
      </c>
      <c r="J51" s="1" t="s">
        <v>500</v>
      </c>
      <c r="K51" s="1" t="s">
        <v>501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502</v>
      </c>
      <c r="B52" s="1" t="s">
        <v>492</v>
      </c>
      <c r="C52" s="1" t="s">
        <v>493</v>
      </c>
      <c r="D52" s="1" t="s">
        <v>494</v>
      </c>
      <c r="E52" s="1" t="s">
        <v>495</v>
      </c>
      <c r="F52" s="1" t="s">
        <v>496</v>
      </c>
      <c r="G52" s="1" t="s">
        <v>497</v>
      </c>
      <c r="H52" s="1" t="s">
        <v>498</v>
      </c>
      <c r="I52" s="1" t="s">
        <v>499</v>
      </c>
      <c r="J52" s="1" t="s">
        <v>500</v>
      </c>
      <c r="K52" s="1" t="s">
        <v>501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503</v>
      </c>
      <c r="B53" s="1" t="s">
        <v>504</v>
      </c>
      <c r="C53" s="1" t="s">
        <v>505</v>
      </c>
      <c r="D53" s="1" t="s">
        <v>506</v>
      </c>
      <c r="E53" s="1" t="s">
        <v>507</v>
      </c>
      <c r="F53" s="1" t="s">
        <v>508</v>
      </c>
      <c r="G53" s="1" t="s">
        <v>509</v>
      </c>
      <c r="H53" s="1" t="s">
        <v>510</v>
      </c>
      <c r="I53" s="1" t="s">
        <v>511</v>
      </c>
      <c r="J53" s="1" t="s">
        <v>512</v>
      </c>
      <c r="K53" s="1" t="s">
        <v>513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514</v>
      </c>
      <c r="B54" s="1" t="s">
        <v>504</v>
      </c>
      <c r="C54" s="1" t="s">
        <v>505</v>
      </c>
      <c r="D54" s="1" t="s">
        <v>506</v>
      </c>
      <c r="E54" s="1" t="s">
        <v>507</v>
      </c>
      <c r="F54" s="1" t="s">
        <v>508</v>
      </c>
      <c r="G54" s="1" t="s">
        <v>509</v>
      </c>
      <c r="H54" s="1" t="s">
        <v>510</v>
      </c>
      <c r="I54" s="1" t="s">
        <v>511</v>
      </c>
      <c r="J54" s="1" t="s">
        <v>512</v>
      </c>
      <c r="K54" s="1" t="s">
        <v>513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515</v>
      </c>
      <c r="B55" s="1" t="s">
        <v>516</v>
      </c>
      <c r="C55" s="1" t="s">
        <v>517</v>
      </c>
      <c r="D55" s="1" t="s">
        <v>518</v>
      </c>
      <c r="E55" s="1" t="s">
        <v>519</v>
      </c>
      <c r="F55" s="1" t="s">
        <v>520</v>
      </c>
      <c r="G55" s="1" t="s">
        <v>521</v>
      </c>
      <c r="H55" s="1" t="s">
        <v>522</v>
      </c>
      <c r="I55" s="1" t="s">
        <v>523</v>
      </c>
      <c r="J55" s="1" t="s">
        <v>524</v>
      </c>
      <c r="K55" s="1" t="s">
        <v>525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526</v>
      </c>
      <c r="B56" s="1" t="s">
        <v>516</v>
      </c>
      <c r="C56" s="1" t="s">
        <v>517</v>
      </c>
      <c r="D56" s="1" t="s">
        <v>518</v>
      </c>
      <c r="E56" s="1" t="s">
        <v>519</v>
      </c>
      <c r="F56" s="1" t="s">
        <v>520</v>
      </c>
      <c r="G56" s="1" t="s">
        <v>521</v>
      </c>
      <c r="H56" s="1" t="s">
        <v>522</v>
      </c>
      <c r="I56" s="1" t="s">
        <v>523</v>
      </c>
      <c r="J56" s="1" t="s">
        <v>524</v>
      </c>
      <c r="K56" s="1" t="s">
        <v>525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527</v>
      </c>
      <c r="B57" s="1" t="s">
        <v>528</v>
      </c>
      <c r="C57" s="1" t="s">
        <v>529</v>
      </c>
      <c r="D57" s="1" t="s">
        <v>530</v>
      </c>
      <c r="E57" s="1" t="s">
        <v>531</v>
      </c>
      <c r="F57" s="1" t="s">
        <v>532</v>
      </c>
      <c r="G57" s="1" t="s">
        <v>533</v>
      </c>
      <c r="H57" s="1" t="s">
        <v>534</v>
      </c>
      <c r="I57" s="1" t="s">
        <v>535</v>
      </c>
      <c r="J57" s="1" t="s">
        <v>536</v>
      </c>
      <c r="K57" s="1" t="s">
        <v>361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537</v>
      </c>
      <c r="B58" s="1" t="s">
        <v>538</v>
      </c>
      <c r="C58" s="1" t="s">
        <v>539</v>
      </c>
      <c r="D58" s="1" t="s">
        <v>540</v>
      </c>
      <c r="E58" s="1" t="s">
        <v>541</v>
      </c>
      <c r="F58" s="1" t="s">
        <v>542</v>
      </c>
      <c r="G58" s="1" t="s">
        <v>543</v>
      </c>
      <c r="H58" s="1" t="s">
        <v>544</v>
      </c>
      <c r="I58" s="1" t="s">
        <v>545</v>
      </c>
      <c r="J58" s="1" t="s">
        <v>546</v>
      </c>
      <c r="K58" s="1" t="s">
        <v>547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548</v>
      </c>
      <c r="B59" s="1" t="s">
        <v>549</v>
      </c>
      <c r="C59" s="1" t="s">
        <v>550</v>
      </c>
      <c r="D59" s="1" t="s">
        <v>551</v>
      </c>
      <c r="E59" s="1" t="s">
        <v>552</v>
      </c>
      <c r="F59" s="1" t="s">
        <v>553</v>
      </c>
      <c r="G59" s="1" t="s">
        <v>554</v>
      </c>
      <c r="H59" s="1" t="s">
        <v>555</v>
      </c>
      <c r="I59" s="1" t="s">
        <v>556</v>
      </c>
      <c r="J59" s="1" t="s">
        <v>557</v>
      </c>
      <c r="K59" s="1" t="s">
        <v>558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559</v>
      </c>
      <c r="B60" s="1" t="s">
        <v>560</v>
      </c>
      <c r="C60" s="1" t="s">
        <v>561</v>
      </c>
      <c r="D60" s="1" t="s">
        <v>562</v>
      </c>
      <c r="E60" s="1" t="s">
        <v>563</v>
      </c>
      <c r="F60" s="1" t="s">
        <v>564</v>
      </c>
      <c r="G60" s="1" t="s">
        <v>565</v>
      </c>
      <c r="H60" s="1" t="s">
        <v>566</v>
      </c>
      <c r="I60" s="1" t="s">
        <v>567</v>
      </c>
      <c r="J60" s="1" t="s">
        <v>568</v>
      </c>
      <c r="K60" s="1" t="s">
        <v>569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570</v>
      </c>
      <c r="B61" s="1" t="s">
        <v>571</v>
      </c>
      <c r="C61" s="1" t="s">
        <v>572</v>
      </c>
      <c r="D61" s="1" t="s">
        <v>573</v>
      </c>
      <c r="E61" s="1" t="s">
        <v>574</v>
      </c>
      <c r="F61" s="1" t="s">
        <v>575</v>
      </c>
      <c r="G61" s="1" t="s">
        <v>576</v>
      </c>
      <c r="H61" s="1" t="s">
        <v>577</v>
      </c>
      <c r="I61" s="1" t="s">
        <v>127</v>
      </c>
      <c r="J61" s="1" t="s">
        <v>578</v>
      </c>
      <c r="K61" s="1" t="s">
        <v>579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580</v>
      </c>
      <c r="B62" s="1" t="s">
        <v>571</v>
      </c>
      <c r="C62" s="1" t="s">
        <v>572</v>
      </c>
      <c r="D62" s="1" t="s">
        <v>573</v>
      </c>
      <c r="E62" s="1" t="s">
        <v>574</v>
      </c>
      <c r="F62" s="1" t="s">
        <v>575</v>
      </c>
      <c r="G62" s="1" t="s">
        <v>576</v>
      </c>
      <c r="H62" s="1" t="s">
        <v>577</v>
      </c>
      <c r="I62" s="1" t="s">
        <v>127</v>
      </c>
      <c r="J62" s="1" t="s">
        <v>578</v>
      </c>
      <c r="K62" s="1" t="s">
        <v>579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581</v>
      </c>
      <c r="B63" s="1" t="s">
        <v>582</v>
      </c>
      <c r="C63" s="1" t="s">
        <v>583</v>
      </c>
      <c r="D63" s="1" t="s">
        <v>584</v>
      </c>
      <c r="E63" s="1" t="s">
        <v>585</v>
      </c>
      <c r="F63" s="1" t="s">
        <v>586</v>
      </c>
      <c r="G63" s="1" t="s">
        <v>587</v>
      </c>
      <c r="H63" s="1" t="s">
        <v>588</v>
      </c>
      <c r="I63" s="1" t="s">
        <v>589</v>
      </c>
      <c r="J63" s="1" t="s">
        <v>590</v>
      </c>
      <c r="K63" s="1" t="s">
        <v>591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592</v>
      </c>
      <c r="B64" s="1">
        <v>0.0</v>
      </c>
      <c r="C64" s="1" t="s">
        <v>593</v>
      </c>
      <c r="D64" s="1" t="s">
        <v>594</v>
      </c>
      <c r="E64" s="1" t="s">
        <v>595</v>
      </c>
      <c r="F64" s="1" t="s">
        <v>596</v>
      </c>
      <c r="G64" s="1" t="s">
        <v>597</v>
      </c>
      <c r="H64" s="1" t="s">
        <v>598</v>
      </c>
      <c r="I64" s="1" t="s">
        <v>599</v>
      </c>
      <c r="J64" s="1" t="s">
        <v>304</v>
      </c>
      <c r="K64" s="1" t="s">
        <v>600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601</v>
      </c>
      <c r="B65" s="1">
        <v>0.0</v>
      </c>
      <c r="C65" s="1" t="s">
        <v>602</v>
      </c>
      <c r="D65" s="1" t="s">
        <v>256</v>
      </c>
      <c r="E65" s="1" t="s">
        <v>603</v>
      </c>
      <c r="F65" s="1" t="s">
        <v>604</v>
      </c>
      <c r="G65" s="1" t="s">
        <v>605</v>
      </c>
      <c r="H65" s="1" t="s">
        <v>606</v>
      </c>
      <c r="I65" s="1" t="s">
        <v>607</v>
      </c>
      <c r="J65" s="1" t="s">
        <v>608</v>
      </c>
      <c r="K65" s="1" t="s">
        <v>609</v>
      </c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610</v>
      </c>
      <c r="B66" s="1">
        <v>100.0</v>
      </c>
      <c r="C66" s="1" t="s">
        <v>611</v>
      </c>
      <c r="D66" s="1" t="s">
        <v>611</v>
      </c>
      <c r="E66" s="1" t="s">
        <v>486</v>
      </c>
      <c r="F66" s="1" t="s">
        <v>486</v>
      </c>
      <c r="G66" s="1" t="s">
        <v>486</v>
      </c>
      <c r="H66" s="1" t="s">
        <v>612</v>
      </c>
      <c r="I66" s="1" t="s">
        <v>613</v>
      </c>
      <c r="J66" s="1" t="s">
        <v>614</v>
      </c>
      <c r="K66" s="1" t="s">
        <v>486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615</v>
      </c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616</v>
      </c>
      <c r="B68" s="1">
        <v>0.0</v>
      </c>
      <c r="C68" s="1" t="s">
        <v>617</v>
      </c>
      <c r="D68" s="1" t="s">
        <v>618</v>
      </c>
      <c r="E68" s="1" t="s">
        <v>619</v>
      </c>
      <c r="F68" s="1" t="s">
        <v>620</v>
      </c>
      <c r="G68" s="1" t="s">
        <v>379</v>
      </c>
      <c r="H68" s="1" t="s">
        <v>448</v>
      </c>
      <c r="I68" s="1" t="s">
        <v>621</v>
      </c>
      <c r="J68" s="1" t="s">
        <v>622</v>
      </c>
      <c r="K68" s="1" t="s">
        <v>118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623</v>
      </c>
      <c r="B69" s="1">
        <v>0.0</v>
      </c>
      <c r="C69" s="1" t="s">
        <v>617</v>
      </c>
      <c r="D69" s="1" t="s">
        <v>618</v>
      </c>
      <c r="E69" s="1" t="s">
        <v>619</v>
      </c>
      <c r="F69" s="1" t="s">
        <v>620</v>
      </c>
      <c r="G69" s="1" t="s">
        <v>379</v>
      </c>
      <c r="H69" s="1" t="s">
        <v>448</v>
      </c>
      <c r="I69" s="1" t="s">
        <v>621</v>
      </c>
      <c r="J69" s="1" t="s">
        <v>622</v>
      </c>
      <c r="K69" s="1" t="s">
        <v>118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624</v>
      </c>
      <c r="B70" s="1">
        <v>0.0</v>
      </c>
      <c r="C70" s="1" t="s">
        <v>625</v>
      </c>
      <c r="D70" s="1" t="s">
        <v>626</v>
      </c>
      <c r="E70" s="1" t="s">
        <v>627</v>
      </c>
      <c r="F70" s="1" t="s">
        <v>628</v>
      </c>
      <c r="G70" s="1" t="s">
        <v>629</v>
      </c>
      <c r="H70" s="1" t="s">
        <v>630</v>
      </c>
      <c r="I70" s="1" t="s">
        <v>631</v>
      </c>
      <c r="J70" s="1" t="s">
        <v>632</v>
      </c>
      <c r="K70" s="1" t="s">
        <v>633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634</v>
      </c>
      <c r="B71" s="1">
        <v>0.0</v>
      </c>
      <c r="C71" s="1" t="s">
        <v>625</v>
      </c>
      <c r="D71" s="1" t="s">
        <v>626</v>
      </c>
      <c r="E71" s="1" t="s">
        <v>627</v>
      </c>
      <c r="F71" s="1" t="s">
        <v>628</v>
      </c>
      <c r="G71" s="1" t="s">
        <v>629</v>
      </c>
      <c r="H71" s="1" t="s">
        <v>630</v>
      </c>
      <c r="I71" s="1" t="s">
        <v>631</v>
      </c>
      <c r="J71" s="1" t="s">
        <v>632</v>
      </c>
      <c r="K71" s="1" t="s">
        <v>633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635</v>
      </c>
      <c r="B72" s="1">
        <v>0.0</v>
      </c>
      <c r="C72" s="1" t="s">
        <v>636</v>
      </c>
      <c r="D72" s="1" t="s">
        <v>637</v>
      </c>
      <c r="E72" s="1" t="s">
        <v>638</v>
      </c>
      <c r="F72" s="1" t="s">
        <v>639</v>
      </c>
      <c r="G72" s="1" t="s">
        <v>640</v>
      </c>
      <c r="H72" s="1" t="s">
        <v>641</v>
      </c>
      <c r="I72" s="1" t="s">
        <v>642</v>
      </c>
      <c r="J72" s="1" t="s">
        <v>643</v>
      </c>
      <c r="K72" s="1" t="s">
        <v>644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645</v>
      </c>
      <c r="B73" s="1">
        <v>0.0</v>
      </c>
      <c r="C73" s="1" t="s">
        <v>636</v>
      </c>
      <c r="D73" s="1" t="s">
        <v>637</v>
      </c>
      <c r="E73" s="1" t="s">
        <v>638</v>
      </c>
      <c r="F73" s="1" t="s">
        <v>639</v>
      </c>
      <c r="G73" s="1" t="s">
        <v>640</v>
      </c>
      <c r="H73" s="1" t="s">
        <v>641</v>
      </c>
      <c r="I73" s="1" t="s">
        <v>642</v>
      </c>
      <c r="J73" s="1" t="s">
        <v>643</v>
      </c>
      <c r="K73" s="1" t="s">
        <v>644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646</v>
      </c>
      <c r="B74" s="1">
        <v>0.0</v>
      </c>
      <c r="C74" s="1" t="s">
        <v>647</v>
      </c>
      <c r="D74" s="1" t="s">
        <v>648</v>
      </c>
      <c r="E74" s="1" t="s">
        <v>649</v>
      </c>
      <c r="F74" s="1" t="s">
        <v>650</v>
      </c>
      <c r="G74" s="1" t="s">
        <v>651</v>
      </c>
      <c r="H74" s="1" t="s">
        <v>173</v>
      </c>
      <c r="I74" s="1" t="s">
        <v>652</v>
      </c>
      <c r="J74" s="1" t="s">
        <v>653</v>
      </c>
      <c r="K74" s="1" t="s">
        <v>654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655</v>
      </c>
      <c r="B75" s="1">
        <v>0.0</v>
      </c>
      <c r="C75" s="1" t="s">
        <v>656</v>
      </c>
      <c r="D75" s="1" t="s">
        <v>657</v>
      </c>
      <c r="E75" s="1" t="s">
        <v>658</v>
      </c>
      <c r="F75" s="1" t="s">
        <v>659</v>
      </c>
      <c r="G75" s="1" t="s">
        <v>660</v>
      </c>
      <c r="H75" s="1" t="s">
        <v>661</v>
      </c>
      <c r="I75" s="1" t="s">
        <v>662</v>
      </c>
      <c r="J75" s="1" t="s">
        <v>663</v>
      </c>
      <c r="K75" s="1" t="s">
        <v>664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665</v>
      </c>
      <c r="B76" s="1">
        <v>0.0</v>
      </c>
      <c r="C76" s="1" t="s">
        <v>666</v>
      </c>
      <c r="D76" s="1" t="s">
        <v>667</v>
      </c>
      <c r="E76" s="1" t="s">
        <v>668</v>
      </c>
      <c r="F76" s="1" t="s">
        <v>669</v>
      </c>
      <c r="G76" s="1" t="s">
        <v>670</v>
      </c>
      <c r="H76" s="1" t="s">
        <v>671</v>
      </c>
      <c r="I76" s="1" t="s">
        <v>672</v>
      </c>
      <c r="J76" s="1" t="s">
        <v>530</v>
      </c>
      <c r="K76" s="1" t="s">
        <v>673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674</v>
      </c>
      <c r="B77" s="1">
        <v>0.0</v>
      </c>
      <c r="C77" s="1" t="s">
        <v>675</v>
      </c>
      <c r="D77" s="1" t="s">
        <v>676</v>
      </c>
      <c r="E77" s="1" t="s">
        <v>677</v>
      </c>
      <c r="F77" s="1" t="s">
        <v>678</v>
      </c>
      <c r="G77" s="1" t="s">
        <v>475</v>
      </c>
      <c r="H77" s="1" t="s">
        <v>679</v>
      </c>
      <c r="I77" s="1" t="s">
        <v>680</v>
      </c>
      <c r="J77" s="1" t="s">
        <v>681</v>
      </c>
      <c r="K77" s="1" t="s">
        <v>682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683</v>
      </c>
      <c r="B78" s="1">
        <v>0.0</v>
      </c>
      <c r="C78" s="1" t="s">
        <v>684</v>
      </c>
      <c r="D78" s="1" t="s">
        <v>685</v>
      </c>
      <c r="E78" s="1" t="s">
        <v>686</v>
      </c>
      <c r="F78" s="1" t="s">
        <v>687</v>
      </c>
      <c r="G78" s="1" t="s">
        <v>688</v>
      </c>
      <c r="H78" s="1" t="s">
        <v>689</v>
      </c>
      <c r="I78" s="1" t="s">
        <v>690</v>
      </c>
      <c r="J78" s="1" t="s">
        <v>691</v>
      </c>
      <c r="K78" s="1" t="s">
        <v>692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693</v>
      </c>
      <c r="B79" s="1">
        <v>0.0</v>
      </c>
      <c r="C79" s="1" t="s">
        <v>684</v>
      </c>
      <c r="D79" s="1" t="s">
        <v>685</v>
      </c>
      <c r="E79" s="1" t="s">
        <v>686</v>
      </c>
      <c r="F79" s="1" t="s">
        <v>687</v>
      </c>
      <c r="G79" s="1" t="s">
        <v>688</v>
      </c>
      <c r="H79" s="1" t="s">
        <v>689</v>
      </c>
      <c r="I79" s="1" t="s">
        <v>690</v>
      </c>
      <c r="J79" s="1" t="s">
        <v>691</v>
      </c>
      <c r="K79" s="1" t="s">
        <v>692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694</v>
      </c>
      <c r="B80" s="1">
        <v>0.0</v>
      </c>
      <c r="C80" s="1" t="s">
        <v>695</v>
      </c>
      <c r="D80" s="1" t="s">
        <v>696</v>
      </c>
      <c r="E80" s="1" t="s">
        <v>697</v>
      </c>
      <c r="F80" s="1" t="s">
        <v>698</v>
      </c>
      <c r="G80" s="1" t="s">
        <v>699</v>
      </c>
      <c r="H80" s="1" t="s">
        <v>700</v>
      </c>
      <c r="I80" s="1" t="s">
        <v>701</v>
      </c>
      <c r="J80" s="1" t="s">
        <v>702</v>
      </c>
      <c r="K80" s="1" t="s">
        <v>511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703</v>
      </c>
      <c r="B81" s="1">
        <v>0.0</v>
      </c>
      <c r="C81" s="1">
        <v>0.0</v>
      </c>
      <c r="D81" s="1" t="s">
        <v>704</v>
      </c>
      <c r="E81" s="1" t="s">
        <v>705</v>
      </c>
      <c r="F81" s="1" t="s">
        <v>706</v>
      </c>
      <c r="G81" s="1" t="s">
        <v>707</v>
      </c>
      <c r="H81" s="1" t="s">
        <v>708</v>
      </c>
      <c r="I81" s="1" t="s">
        <v>709</v>
      </c>
      <c r="J81" s="1" t="s">
        <v>710</v>
      </c>
      <c r="K81" s="1" t="s">
        <v>711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712</v>
      </c>
      <c r="B82" s="1">
        <v>0.0</v>
      </c>
      <c r="C82" s="1">
        <v>0.0</v>
      </c>
      <c r="D82" s="1" t="s">
        <v>713</v>
      </c>
      <c r="E82" s="1" t="s">
        <v>714</v>
      </c>
      <c r="F82" s="1" t="s">
        <v>715</v>
      </c>
      <c r="G82" s="1" t="s">
        <v>716</v>
      </c>
      <c r="H82" s="1" t="s">
        <v>717</v>
      </c>
      <c r="I82" s="1" t="s">
        <v>718</v>
      </c>
      <c r="J82" s="1" t="s">
        <v>719</v>
      </c>
      <c r="K82" s="1" t="s">
        <v>720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721</v>
      </c>
      <c r="B83" s="1">
        <v>0.0</v>
      </c>
      <c r="C83" s="1" t="s">
        <v>722</v>
      </c>
      <c r="D83" s="1" t="s">
        <v>723</v>
      </c>
      <c r="E83" s="1" t="s">
        <v>723</v>
      </c>
      <c r="F83" s="1" t="s">
        <v>486</v>
      </c>
      <c r="G83" s="1" t="s">
        <v>486</v>
      </c>
      <c r="H83" s="1" t="s">
        <v>724</v>
      </c>
      <c r="I83" s="1" t="s">
        <v>725</v>
      </c>
      <c r="J83" s="1" t="s">
        <v>725</v>
      </c>
      <c r="K83" s="1" t="s">
        <v>726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727</v>
      </c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728</v>
      </c>
      <c r="B85" s="1">
        <v>0.0</v>
      </c>
      <c r="C85" s="1">
        <v>0.0</v>
      </c>
      <c r="D85" s="1">
        <v>0.0</v>
      </c>
      <c r="E85" s="1" t="s">
        <v>729</v>
      </c>
      <c r="F85" s="1" t="s">
        <v>730</v>
      </c>
      <c r="G85" s="1" t="s">
        <v>731</v>
      </c>
      <c r="H85" s="1" t="s">
        <v>732</v>
      </c>
      <c r="I85" s="1" t="s">
        <v>733</v>
      </c>
      <c r="J85" s="1" t="s">
        <v>364</v>
      </c>
      <c r="K85" s="1" t="s">
        <v>734</v>
      </c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735</v>
      </c>
      <c r="B86" s="1">
        <v>0.0</v>
      </c>
      <c r="C86" s="1">
        <v>0.0</v>
      </c>
      <c r="D86" s="1">
        <v>0.0</v>
      </c>
      <c r="E86" s="1" t="s">
        <v>729</v>
      </c>
      <c r="F86" s="1" t="s">
        <v>730</v>
      </c>
      <c r="G86" s="1" t="s">
        <v>731</v>
      </c>
      <c r="H86" s="1" t="s">
        <v>732</v>
      </c>
      <c r="I86" s="1" t="s">
        <v>733</v>
      </c>
      <c r="J86" s="1" t="s">
        <v>364</v>
      </c>
      <c r="K86" s="1" t="s">
        <v>734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736</v>
      </c>
      <c r="B87" s="1">
        <v>0.0</v>
      </c>
      <c r="C87" s="1">
        <v>0.0</v>
      </c>
      <c r="D87" s="1">
        <v>0.0</v>
      </c>
      <c r="E87" s="1" t="s">
        <v>737</v>
      </c>
      <c r="F87" s="1" t="s">
        <v>738</v>
      </c>
      <c r="G87" s="1" t="s">
        <v>739</v>
      </c>
      <c r="H87" s="1" t="s">
        <v>740</v>
      </c>
      <c r="I87" s="1" t="s">
        <v>187</v>
      </c>
      <c r="J87" s="1" t="s">
        <v>741</v>
      </c>
      <c r="K87" s="1" t="s">
        <v>742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743</v>
      </c>
      <c r="B88" s="1">
        <v>0.0</v>
      </c>
      <c r="C88" s="1">
        <v>0.0</v>
      </c>
      <c r="D88" s="1">
        <v>0.0</v>
      </c>
      <c r="E88" s="1" t="s">
        <v>737</v>
      </c>
      <c r="F88" s="1" t="s">
        <v>738</v>
      </c>
      <c r="G88" s="1" t="s">
        <v>739</v>
      </c>
      <c r="H88" s="1" t="s">
        <v>740</v>
      </c>
      <c r="I88" s="1" t="s">
        <v>187</v>
      </c>
      <c r="J88" s="1" t="s">
        <v>741</v>
      </c>
      <c r="K88" s="1" t="s">
        <v>742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744</v>
      </c>
      <c r="B89" s="1">
        <v>0.0</v>
      </c>
      <c r="C89" s="1">
        <v>0.0</v>
      </c>
      <c r="D89" s="1">
        <v>0.0</v>
      </c>
      <c r="E89" s="1" t="s">
        <v>745</v>
      </c>
      <c r="F89" s="1" t="s">
        <v>746</v>
      </c>
      <c r="G89" s="1" t="s">
        <v>747</v>
      </c>
      <c r="H89" s="1" t="s">
        <v>748</v>
      </c>
      <c r="I89" s="1" t="s">
        <v>749</v>
      </c>
      <c r="J89" s="1" t="s">
        <v>750</v>
      </c>
      <c r="K89" s="1" t="s">
        <v>751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752</v>
      </c>
      <c r="B90" s="1">
        <v>0.0</v>
      </c>
      <c r="C90" s="1">
        <v>0.0</v>
      </c>
      <c r="D90" s="1">
        <v>0.0</v>
      </c>
      <c r="E90" s="1" t="s">
        <v>745</v>
      </c>
      <c r="F90" s="1" t="s">
        <v>746</v>
      </c>
      <c r="G90" s="1" t="s">
        <v>747</v>
      </c>
      <c r="H90" s="1" t="s">
        <v>748</v>
      </c>
      <c r="I90" s="1" t="s">
        <v>749</v>
      </c>
      <c r="J90" s="1" t="s">
        <v>750</v>
      </c>
      <c r="K90" s="1" t="s">
        <v>751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753</v>
      </c>
      <c r="B91" s="1">
        <v>0.0</v>
      </c>
      <c r="C91" s="1">
        <v>0.0</v>
      </c>
      <c r="D91" s="1">
        <v>0.0</v>
      </c>
      <c r="E91" s="1" t="s">
        <v>754</v>
      </c>
      <c r="F91" s="1" t="s">
        <v>755</v>
      </c>
      <c r="G91" s="1" t="s">
        <v>756</v>
      </c>
      <c r="H91" s="1" t="s">
        <v>757</v>
      </c>
      <c r="I91" s="1" t="s">
        <v>758</v>
      </c>
      <c r="J91" s="1" t="s">
        <v>759</v>
      </c>
      <c r="K91" s="1">
        <v>-6.0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760</v>
      </c>
      <c r="B92" s="1">
        <v>0.0</v>
      </c>
      <c r="C92" s="1">
        <v>0.0</v>
      </c>
      <c r="D92" s="1">
        <v>0.0</v>
      </c>
      <c r="E92" s="1" t="s">
        <v>761</v>
      </c>
      <c r="F92" s="1" t="s">
        <v>762</v>
      </c>
      <c r="G92" s="1" t="s">
        <v>763</v>
      </c>
      <c r="H92" s="1" t="s">
        <v>764</v>
      </c>
      <c r="I92" s="1" t="s">
        <v>765</v>
      </c>
      <c r="J92" s="1" t="s">
        <v>766</v>
      </c>
      <c r="K92" s="1" t="s">
        <v>767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768</v>
      </c>
      <c r="B93" s="1">
        <v>0.0</v>
      </c>
      <c r="C93" s="1">
        <v>0.0</v>
      </c>
      <c r="D93" s="1">
        <v>0.0</v>
      </c>
      <c r="E93" s="1" t="s">
        <v>769</v>
      </c>
      <c r="F93" s="1" t="s">
        <v>770</v>
      </c>
      <c r="G93" s="1" t="s">
        <v>771</v>
      </c>
      <c r="H93" s="1" t="s">
        <v>772</v>
      </c>
      <c r="I93" s="1" t="s">
        <v>773</v>
      </c>
      <c r="J93" s="1" t="s">
        <v>774</v>
      </c>
      <c r="K93" s="1" t="s">
        <v>775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776</v>
      </c>
      <c r="B94" s="1">
        <v>0.0</v>
      </c>
      <c r="C94" s="1">
        <v>0.0</v>
      </c>
      <c r="D94" s="1">
        <v>0.0</v>
      </c>
      <c r="E94" s="1" t="s">
        <v>777</v>
      </c>
      <c r="F94" s="1" t="s">
        <v>778</v>
      </c>
      <c r="G94" s="1" t="s">
        <v>779</v>
      </c>
      <c r="H94" s="1" t="s">
        <v>780</v>
      </c>
      <c r="I94" s="1" t="s">
        <v>672</v>
      </c>
      <c r="J94" s="1" t="s">
        <v>781</v>
      </c>
      <c r="K94" s="1" t="s">
        <v>782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783</v>
      </c>
      <c r="B95" s="1">
        <v>0.0</v>
      </c>
      <c r="C95" s="1">
        <v>0.0</v>
      </c>
      <c r="D95" s="1">
        <v>0.0</v>
      </c>
      <c r="E95" s="1" t="s">
        <v>784</v>
      </c>
      <c r="F95" s="1" t="s">
        <v>785</v>
      </c>
      <c r="G95" s="1" t="s">
        <v>786</v>
      </c>
      <c r="H95" s="1" t="s">
        <v>787</v>
      </c>
      <c r="I95" s="1" t="s">
        <v>140</v>
      </c>
      <c r="J95" s="1" t="s">
        <v>788</v>
      </c>
      <c r="K95" s="1" t="s">
        <v>789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790</v>
      </c>
      <c r="B96" s="1">
        <v>0.0</v>
      </c>
      <c r="C96" s="1">
        <v>0.0</v>
      </c>
      <c r="D96" s="1">
        <v>0.0</v>
      </c>
      <c r="E96" s="1" t="s">
        <v>784</v>
      </c>
      <c r="F96" s="1" t="s">
        <v>785</v>
      </c>
      <c r="G96" s="1" t="s">
        <v>786</v>
      </c>
      <c r="H96" s="1" t="s">
        <v>787</v>
      </c>
      <c r="I96" s="1" t="s">
        <v>140</v>
      </c>
      <c r="J96" s="1" t="s">
        <v>788</v>
      </c>
      <c r="K96" s="1" t="s">
        <v>789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791</v>
      </c>
      <c r="B97" s="1">
        <v>0.0</v>
      </c>
      <c r="C97" s="1">
        <v>0.0</v>
      </c>
      <c r="D97" s="1">
        <v>0.0</v>
      </c>
      <c r="E97" s="1">
        <v>-12.0</v>
      </c>
      <c r="F97" s="1" t="s">
        <v>792</v>
      </c>
      <c r="G97" s="1" t="s">
        <v>793</v>
      </c>
      <c r="H97" s="1" t="s">
        <v>794</v>
      </c>
      <c r="I97" s="1" t="s">
        <v>795</v>
      </c>
      <c r="J97" s="1" t="s">
        <v>796</v>
      </c>
      <c r="K97" s="1" t="s">
        <v>797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798</v>
      </c>
      <c r="B98" s="1">
        <v>0.0</v>
      </c>
      <c r="C98" s="1">
        <v>0.0</v>
      </c>
      <c r="D98" s="1">
        <v>0.0</v>
      </c>
      <c r="E98" s="1">
        <v>0.0</v>
      </c>
      <c r="F98" s="1" t="s">
        <v>633</v>
      </c>
      <c r="G98" s="1" t="s">
        <v>799</v>
      </c>
      <c r="H98" s="1" t="s">
        <v>800</v>
      </c>
      <c r="I98" s="1" t="s">
        <v>801</v>
      </c>
      <c r="J98" s="1" t="s">
        <v>802</v>
      </c>
      <c r="K98" s="1" t="s">
        <v>803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804</v>
      </c>
      <c r="B99" s="1">
        <v>0.0</v>
      </c>
      <c r="C99" s="1">
        <v>0.0</v>
      </c>
      <c r="D99" s="1">
        <v>0.0</v>
      </c>
      <c r="E99" s="1">
        <v>0.0</v>
      </c>
      <c r="F99" s="1" t="s">
        <v>805</v>
      </c>
      <c r="G99" s="1" t="s">
        <v>806</v>
      </c>
      <c r="H99" s="1" t="s">
        <v>807</v>
      </c>
      <c r="I99" s="1" t="s">
        <v>808</v>
      </c>
      <c r="J99" s="1" t="s">
        <v>809</v>
      </c>
      <c r="K99" s="1" t="s">
        <v>810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811</v>
      </c>
      <c r="B100" s="1">
        <v>0.0</v>
      </c>
      <c r="C100" s="1">
        <v>0.0</v>
      </c>
      <c r="D100" s="1">
        <v>0.0</v>
      </c>
      <c r="E100" s="1" t="s">
        <v>812</v>
      </c>
      <c r="F100" s="1" t="s">
        <v>239</v>
      </c>
      <c r="G100" s="1" t="s">
        <v>239</v>
      </c>
      <c r="H100" s="1" t="s">
        <v>813</v>
      </c>
      <c r="I100" s="1" t="s">
        <v>814</v>
      </c>
      <c r="J100" s="1" t="s">
        <v>814</v>
      </c>
      <c r="K100" s="1" t="s">
        <v>814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8" width="9.14"/>
  </cols>
  <sheetData>
    <row r="1">
      <c r="A1" s="1" t="s">
        <v>22</v>
      </c>
      <c r="B1" s="1" t="s">
        <v>815</v>
      </c>
      <c r="C1" s="1" t="s">
        <v>816</v>
      </c>
      <c r="D1" s="1" t="s">
        <v>817</v>
      </c>
      <c r="E1" s="1" t="s">
        <v>818</v>
      </c>
      <c r="F1" s="1" t="s">
        <v>819</v>
      </c>
      <c r="G1" s="1" t="s">
        <v>820</v>
      </c>
      <c r="H1" s="1" t="s">
        <v>821</v>
      </c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822</v>
      </c>
      <c r="B2" s="1" t="s">
        <v>823</v>
      </c>
      <c r="C2" s="1" t="s">
        <v>824</v>
      </c>
      <c r="D2" s="1" t="s">
        <v>825</v>
      </c>
      <c r="E2" s="1" t="s">
        <v>826</v>
      </c>
      <c r="F2" s="1" t="s">
        <v>827</v>
      </c>
      <c r="G2" s="1" t="s">
        <v>828</v>
      </c>
      <c r="H2" s="1" t="s">
        <v>828</v>
      </c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829</v>
      </c>
      <c r="B3" s="1" t="s">
        <v>830</v>
      </c>
      <c r="C3" s="1" t="s">
        <v>831</v>
      </c>
      <c r="D3" s="1" t="s">
        <v>832</v>
      </c>
      <c r="E3" s="1" t="s">
        <v>833</v>
      </c>
      <c r="F3" s="1" t="s">
        <v>834</v>
      </c>
      <c r="G3" s="1" t="s">
        <v>835</v>
      </c>
      <c r="H3" s="1" t="s">
        <v>836</v>
      </c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837</v>
      </c>
      <c r="B4" s="1" t="s">
        <v>823</v>
      </c>
      <c r="C4" s="1" t="s">
        <v>824</v>
      </c>
      <c r="D4" s="1" t="s">
        <v>825</v>
      </c>
      <c r="E4" s="1" t="s">
        <v>826</v>
      </c>
      <c r="F4" s="1" t="s">
        <v>827</v>
      </c>
      <c r="G4" s="1" t="s">
        <v>828</v>
      </c>
      <c r="H4" s="1" t="s">
        <v>828</v>
      </c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829</v>
      </c>
      <c r="B5" s="1" t="s">
        <v>830</v>
      </c>
      <c r="C5" s="1" t="s">
        <v>831</v>
      </c>
      <c r="D5" s="1" t="s">
        <v>832</v>
      </c>
      <c r="E5" s="1" t="s">
        <v>833</v>
      </c>
      <c r="F5" s="1" t="s">
        <v>834</v>
      </c>
      <c r="G5" s="1" t="s">
        <v>835</v>
      </c>
      <c r="H5" s="1" t="s">
        <v>836</v>
      </c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838</v>
      </c>
      <c r="B6" s="1" t="s">
        <v>839</v>
      </c>
      <c r="C6" s="1" t="s">
        <v>840</v>
      </c>
      <c r="D6" s="1" t="s">
        <v>841</v>
      </c>
      <c r="E6" s="1" t="s">
        <v>842</v>
      </c>
      <c r="F6" s="1" t="s">
        <v>843</v>
      </c>
      <c r="G6" s="1" t="s">
        <v>844</v>
      </c>
      <c r="H6" s="1" t="s">
        <v>845</v>
      </c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846</v>
      </c>
      <c r="B7" s="1" t="s">
        <v>847</v>
      </c>
      <c r="C7" s="1" t="s">
        <v>830</v>
      </c>
      <c r="D7" s="1" t="s">
        <v>830</v>
      </c>
      <c r="E7" s="1" t="s">
        <v>830</v>
      </c>
      <c r="F7" s="1" t="s">
        <v>830</v>
      </c>
      <c r="G7" s="1" t="s">
        <v>830</v>
      </c>
      <c r="H7" s="1" t="s">
        <v>830</v>
      </c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848</v>
      </c>
      <c r="B8" s="1" t="s">
        <v>830</v>
      </c>
      <c r="C8" s="1" t="s">
        <v>849</v>
      </c>
      <c r="D8" s="1" t="s">
        <v>850</v>
      </c>
      <c r="E8" s="1" t="s">
        <v>851</v>
      </c>
      <c r="F8" s="1" t="s">
        <v>852</v>
      </c>
      <c r="G8" s="1" t="s">
        <v>850</v>
      </c>
      <c r="H8" s="1" t="s">
        <v>853</v>
      </c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854</v>
      </c>
      <c r="B9" s="1" t="s">
        <v>855</v>
      </c>
      <c r="C9" s="1" t="s">
        <v>856</v>
      </c>
      <c r="D9" s="1" t="s">
        <v>857</v>
      </c>
      <c r="E9" s="1" t="s">
        <v>858</v>
      </c>
      <c r="F9" s="1" t="s">
        <v>859</v>
      </c>
      <c r="G9" s="1" t="s">
        <v>860</v>
      </c>
      <c r="H9" s="1" t="s">
        <v>861</v>
      </c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862</v>
      </c>
      <c r="B10" s="1" t="s">
        <v>850</v>
      </c>
      <c r="C10" s="1" t="s">
        <v>850</v>
      </c>
      <c r="D10" s="1" t="s">
        <v>850</v>
      </c>
      <c r="E10" s="1" t="s">
        <v>850</v>
      </c>
      <c r="F10" s="1" t="s">
        <v>850</v>
      </c>
      <c r="G10" s="1" t="s">
        <v>860</v>
      </c>
      <c r="H10" s="1" t="s">
        <v>861</v>
      </c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863</v>
      </c>
      <c r="B11" s="1" t="s">
        <v>830</v>
      </c>
      <c r="C11" s="1" t="s">
        <v>830</v>
      </c>
      <c r="D11" s="1" t="s">
        <v>830</v>
      </c>
      <c r="E11" s="1" t="s">
        <v>830</v>
      </c>
      <c r="F11" s="1" t="s">
        <v>830</v>
      </c>
      <c r="G11" s="1" t="s">
        <v>830</v>
      </c>
      <c r="H11" s="1" t="s">
        <v>830</v>
      </c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864</v>
      </c>
      <c r="B12" s="1" t="s">
        <v>830</v>
      </c>
      <c r="C12" s="1" t="s">
        <v>830</v>
      </c>
      <c r="D12" s="1" t="s">
        <v>830</v>
      </c>
      <c r="E12" s="1" t="s">
        <v>830</v>
      </c>
      <c r="F12" s="1" t="s">
        <v>830</v>
      </c>
      <c r="G12" s="1" t="s">
        <v>830</v>
      </c>
      <c r="H12" s="1" t="s">
        <v>830</v>
      </c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865</v>
      </c>
      <c r="B13" s="1" t="s">
        <v>830</v>
      </c>
      <c r="C13" s="1" t="s">
        <v>830</v>
      </c>
      <c r="D13" s="1" t="s">
        <v>830</v>
      </c>
      <c r="E13" s="1" t="s">
        <v>830</v>
      </c>
      <c r="F13" s="1" t="s">
        <v>830</v>
      </c>
      <c r="G13" s="1" t="s">
        <v>830</v>
      </c>
      <c r="H13" s="1" t="s">
        <v>830</v>
      </c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866</v>
      </c>
      <c r="B14" s="1" t="s">
        <v>830</v>
      </c>
      <c r="C14" s="1" t="s">
        <v>830</v>
      </c>
      <c r="D14" s="1" t="s">
        <v>830</v>
      </c>
      <c r="E14" s="1" t="s">
        <v>830</v>
      </c>
      <c r="F14" s="1" t="s">
        <v>830</v>
      </c>
      <c r="G14" s="1" t="s">
        <v>830</v>
      </c>
      <c r="H14" s="1" t="s">
        <v>830</v>
      </c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867</v>
      </c>
      <c r="B15" s="1" t="s">
        <v>145</v>
      </c>
      <c r="C15" s="1" t="s">
        <v>146</v>
      </c>
      <c r="D15" s="1" t="s">
        <v>868</v>
      </c>
      <c r="E15" s="1" t="s">
        <v>868</v>
      </c>
      <c r="F15" s="1" t="s">
        <v>868</v>
      </c>
      <c r="G15" s="1" t="s">
        <v>868</v>
      </c>
      <c r="H15" s="1" t="s">
        <v>868</v>
      </c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869</v>
      </c>
      <c r="B16" s="1" t="s">
        <v>870</v>
      </c>
      <c r="C16" s="1" t="s">
        <v>871</v>
      </c>
      <c r="D16" s="1" t="s">
        <v>872</v>
      </c>
      <c r="E16" s="1" t="s">
        <v>873</v>
      </c>
      <c r="F16" s="1" t="s">
        <v>874</v>
      </c>
      <c r="G16" s="1" t="s">
        <v>875</v>
      </c>
      <c r="H16" s="1" t="s">
        <v>875</v>
      </c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876</v>
      </c>
      <c r="B17" s="1" t="s">
        <v>123</v>
      </c>
      <c r="C17" s="1" t="s">
        <v>124</v>
      </c>
      <c r="D17" s="1" t="s">
        <v>125</v>
      </c>
      <c r="E17" s="1" t="s">
        <v>126</v>
      </c>
      <c r="F17" s="1" t="s">
        <v>127</v>
      </c>
      <c r="G17" s="1" t="s">
        <v>161</v>
      </c>
      <c r="H17" s="1" t="s">
        <v>877</v>
      </c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878</v>
      </c>
      <c r="B18" s="1" t="s">
        <v>879</v>
      </c>
      <c r="C18" s="1" t="s">
        <v>880</v>
      </c>
      <c r="D18" s="1" t="s">
        <v>881</v>
      </c>
      <c r="E18" s="1" t="s">
        <v>882</v>
      </c>
      <c r="F18" s="1" t="s">
        <v>883</v>
      </c>
      <c r="G18" s="1" t="s">
        <v>884</v>
      </c>
      <c r="H18" s="1" t="s">
        <v>885</v>
      </c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886</v>
      </c>
      <c r="B19" s="1" t="s">
        <v>887</v>
      </c>
      <c r="C19" s="1" t="s">
        <v>888</v>
      </c>
      <c r="D19" s="1" t="s">
        <v>889</v>
      </c>
      <c r="E19" s="1" t="s">
        <v>890</v>
      </c>
      <c r="F19" s="1" t="s">
        <v>891</v>
      </c>
      <c r="G19" s="1" t="s">
        <v>892</v>
      </c>
      <c r="H19" s="1" t="s">
        <v>893</v>
      </c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894</v>
      </c>
      <c r="B20" s="1" t="s">
        <v>830</v>
      </c>
      <c r="C20" s="1" t="s">
        <v>830</v>
      </c>
      <c r="D20" s="1" t="s">
        <v>830</v>
      </c>
      <c r="E20" s="1" t="s">
        <v>830</v>
      </c>
      <c r="F20" s="1" t="s">
        <v>830</v>
      </c>
      <c r="G20" s="1" t="s">
        <v>830</v>
      </c>
      <c r="H20" s="1" t="s">
        <v>830</v>
      </c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157</v>
      </c>
      <c r="B21" s="1" t="s">
        <v>830</v>
      </c>
      <c r="C21" s="1" t="s">
        <v>830</v>
      </c>
      <c r="D21" s="1" t="s">
        <v>830</v>
      </c>
      <c r="E21" s="1" t="s">
        <v>830</v>
      </c>
      <c r="F21" s="1" t="s">
        <v>830</v>
      </c>
      <c r="G21" s="1" t="s">
        <v>830</v>
      </c>
      <c r="H21" s="1" t="s">
        <v>830</v>
      </c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895</v>
      </c>
      <c r="B22" s="1" t="s">
        <v>896</v>
      </c>
      <c r="C22" s="1" t="s">
        <v>897</v>
      </c>
      <c r="D22" s="1" t="s">
        <v>898</v>
      </c>
      <c r="E22" s="1" t="s">
        <v>899</v>
      </c>
      <c r="F22" s="1" t="s">
        <v>900</v>
      </c>
      <c r="G22" s="1" t="s">
        <v>901</v>
      </c>
      <c r="H22" s="1" t="s">
        <v>902</v>
      </c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93</v>
      </c>
      <c r="B23" s="1" t="s">
        <v>830</v>
      </c>
      <c r="C23" s="1" t="s">
        <v>830</v>
      </c>
      <c r="D23" s="1" t="s">
        <v>830</v>
      </c>
      <c r="E23" s="1" t="s">
        <v>830</v>
      </c>
      <c r="F23" s="1" t="s">
        <v>830</v>
      </c>
      <c r="G23" s="1" t="s">
        <v>830</v>
      </c>
      <c r="H23" s="1" t="s">
        <v>830</v>
      </c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903</v>
      </c>
      <c r="B24" s="1" t="s">
        <v>904</v>
      </c>
      <c r="C24" s="1" t="s">
        <v>905</v>
      </c>
      <c r="D24" s="1" t="s">
        <v>906</v>
      </c>
      <c r="E24" s="1" t="s">
        <v>907</v>
      </c>
      <c r="F24" s="1" t="s">
        <v>908</v>
      </c>
      <c r="G24" s="1" t="s">
        <v>909</v>
      </c>
      <c r="H24" s="1" t="s">
        <v>909</v>
      </c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910</v>
      </c>
      <c r="B25" s="1" t="s">
        <v>911</v>
      </c>
      <c r="C25" s="1" t="s">
        <v>912</v>
      </c>
      <c r="D25" s="1" t="s">
        <v>913</v>
      </c>
      <c r="E25" s="1" t="s">
        <v>914</v>
      </c>
      <c r="F25" s="1" t="s">
        <v>914</v>
      </c>
      <c r="G25" s="1" t="s">
        <v>914</v>
      </c>
      <c r="H25" s="1" t="s">
        <v>914</v>
      </c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915</v>
      </c>
      <c r="B26" s="1" t="s">
        <v>916</v>
      </c>
      <c r="C26" s="1" t="s">
        <v>917</v>
      </c>
      <c r="D26" s="1" t="s">
        <v>918</v>
      </c>
      <c r="E26" s="1" t="s">
        <v>919</v>
      </c>
      <c r="F26" s="1" t="s">
        <v>920</v>
      </c>
      <c r="G26" s="1" t="s">
        <v>830</v>
      </c>
      <c r="H26" s="1" t="s">
        <v>830</v>
      </c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921</v>
      </c>
      <c r="B2" s="1" t="s">
        <v>922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923</v>
      </c>
      <c r="B3" s="1" t="s">
        <v>924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925</v>
      </c>
      <c r="B4" s="1" t="s">
        <v>926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927</v>
      </c>
      <c r="B5" s="1" t="s">
        <v>928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929</v>
      </c>
      <c r="B6" s="1" t="s">
        <v>930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931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932</v>
      </c>
      <c r="B8" s="1" t="s">
        <v>933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934</v>
      </c>
      <c r="B9" s="1" t="s">
        <v>935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936</v>
      </c>
      <c r="B10" s="4" t="s">
        <v>937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938</v>
      </c>
      <c r="B11" s="1" t="s">
        <v>939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940</v>
      </c>
      <c r="B12" s="1" t="s">
        <v>941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942</v>
      </c>
      <c r="B13" s="1" t="s">
        <v>939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943</v>
      </c>
      <c r="B14" s="1" t="s">
        <v>944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945</v>
      </c>
      <c r="B15" s="1" t="s">
        <v>946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947</v>
      </c>
      <c r="B16" s="1" t="s">
        <v>944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948</v>
      </c>
      <c r="B17" s="1" t="s">
        <v>949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950</v>
      </c>
      <c r="B18" s="1" t="s">
        <v>951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952</v>
      </c>
      <c r="B19" s="1">
        <v>1.7039808E9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953</v>
      </c>
      <c r="B20" s="1">
        <v>86400.0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954</v>
      </c>
      <c r="B21" s="1">
        <v>2.0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955</v>
      </c>
      <c r="B22" s="1">
        <v>8.15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956</v>
      </c>
      <c r="B23" s="1">
        <v>8.15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957</v>
      </c>
      <c r="B24" s="1">
        <v>8.1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958</v>
      </c>
      <c r="B25" s="1">
        <v>8.2205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959</v>
      </c>
      <c r="B26" s="1">
        <v>8.15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960</v>
      </c>
      <c r="B27" s="1">
        <v>8.15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961</v>
      </c>
      <c r="B28" s="1">
        <v>8.1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962</v>
      </c>
      <c r="B29" s="1">
        <v>8.2205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963</v>
      </c>
      <c r="B30" s="1">
        <v>1.0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964</v>
      </c>
      <c r="B31" s="1">
        <v>0.1232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965</v>
      </c>
      <c r="B32" s="1">
        <v>1.7264448E9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966</v>
      </c>
      <c r="B33" s="1">
        <v>2.7027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967</v>
      </c>
      <c r="B34" s="1">
        <v>12.79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968</v>
      </c>
      <c r="B35" s="1">
        <v>1.078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969</v>
      </c>
      <c r="B36" s="1">
        <v>13.286065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970</v>
      </c>
      <c r="B37" s="1">
        <v>7.822876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971</v>
      </c>
      <c r="B38" s="1">
        <v>21562.0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972</v>
      </c>
      <c r="B39" s="1">
        <v>21562.0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973</v>
      </c>
      <c r="B40" s="1">
        <v>67198.0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974</v>
      </c>
      <c r="B41" s="1">
        <v>79000.0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975</v>
      </c>
      <c r="B42" s="1">
        <v>79000.0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976</v>
      </c>
      <c r="B43" s="1">
        <v>8.02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977</v>
      </c>
      <c r="B44" s="1">
        <v>8.21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978</v>
      </c>
      <c r="B45" s="1">
        <v>100.0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979</v>
      </c>
      <c r="B46" s="1">
        <v>100.0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980</v>
      </c>
      <c r="B47" s="1">
        <v>1.75594528E8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981</v>
      </c>
      <c r="B48" s="1">
        <v>6.97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982</v>
      </c>
      <c r="B49" s="1">
        <v>8.8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983</v>
      </c>
      <c r="B50" s="1">
        <v>2.8342268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984</v>
      </c>
      <c r="B51" s="1">
        <v>8.3028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985</v>
      </c>
      <c r="B52" s="1">
        <v>7.78236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986</v>
      </c>
      <c r="B53" s="1" t="s">
        <v>987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988</v>
      </c>
      <c r="B54" s="1">
        <v>4.77273696E8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989</v>
      </c>
      <c r="B55" s="1">
        <v>0.12591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990</v>
      </c>
      <c r="B56" s="1">
        <v>2.16663E7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991</v>
      </c>
      <c r="B57" s="1">
        <v>124633.0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992</v>
      </c>
      <c r="B58" s="1">
        <v>119027.0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993</v>
      </c>
      <c r="B59" s="1">
        <v>1.7276544E9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994</v>
      </c>
      <c r="B60" s="1">
        <v>1.7303328E9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995</v>
      </c>
      <c r="B61" s="1">
        <v>0.0058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996</v>
      </c>
      <c r="B62" s="1">
        <v>0.03612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997</v>
      </c>
      <c r="B63" s="1">
        <v>0.16405001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998</v>
      </c>
      <c r="B64" s="1">
        <v>2.1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999</v>
      </c>
      <c r="B65" s="1">
        <v>0.006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1000</v>
      </c>
      <c r="B66" s="1">
        <v>2.16663E7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1001</v>
      </c>
      <c r="B67" s="1">
        <v>9.403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1002</v>
      </c>
      <c r="B68" s="1">
        <v>0.86190575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1003</v>
      </c>
      <c r="B69" s="1">
        <v>1.7039808E9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1004</v>
      </c>
      <c r="B70" s="1">
        <v>1.7356032E9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1005</v>
      </c>
      <c r="B71" s="1">
        <v>1.7197056E9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1006</v>
      </c>
      <c r="B72" s="1">
        <v>7801000.0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1007</v>
      </c>
      <c r="B73" s="1">
        <v>0.61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1008</v>
      </c>
      <c r="B74" s="1">
        <v>1.01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1009</v>
      </c>
      <c r="B75" s="1">
        <v>7.704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1010</v>
      </c>
      <c r="B76" s="1">
        <v>0.13194442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1011</v>
      </c>
      <c r="B77" s="1">
        <v>0.22263205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1012</v>
      </c>
      <c r="B78" s="1">
        <v>0.25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1013</v>
      </c>
      <c r="B79" s="1">
        <v>1.7343072E9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1014</v>
      </c>
      <c r="B80" s="1" t="s">
        <v>1015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1016</v>
      </c>
      <c r="B81" s="1" t="s">
        <v>1017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1018</v>
      </c>
      <c r="B82" s="1" t="s">
        <v>1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1019</v>
      </c>
      <c r="B83" s="1" t="s">
        <v>1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1020</v>
      </c>
      <c r="B84" s="1" t="s">
        <v>1021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1022</v>
      </c>
      <c r="B85" s="1" t="s">
        <v>1021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1023</v>
      </c>
      <c r="B86" s="1">
        <v>1.3511718E9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1024</v>
      </c>
      <c r="B87" s="1" t="s">
        <v>1025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1026</v>
      </c>
      <c r="B88" s="1" t="s">
        <v>1027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1028</v>
      </c>
      <c r="B89" s="1" t="s">
        <v>1029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1030</v>
      </c>
      <c r="B90" s="1" t="s">
        <v>1031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1032</v>
      </c>
      <c r="B91" s="1">
        <v>-1.8E7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1033</v>
      </c>
      <c r="B92" s="1">
        <v>8.1045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1034</v>
      </c>
      <c r="B93" s="1">
        <v>9.0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1035</v>
      </c>
      <c r="B94" s="1">
        <v>7.25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1036</v>
      </c>
      <c r="B95" s="1">
        <v>8.41667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1037</v>
      </c>
      <c r="B96" s="1">
        <v>9.0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1038</v>
      </c>
      <c r="B97" s="1" t="s">
        <v>1039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1040</v>
      </c>
      <c r="B98" s="1">
        <v>3.0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1041</v>
      </c>
      <c r="B99" s="1">
        <v>3876000.0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1042</v>
      </c>
      <c r="B100" s="1">
        <v>0.179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1043</v>
      </c>
      <c r="B101" s="1">
        <v>3.05219008E8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1044</v>
      </c>
      <c r="B102" s="1">
        <v>3.382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1045</v>
      </c>
      <c r="B103" s="1">
        <v>3.382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1046</v>
      </c>
      <c r="B104" s="1">
        <v>6.1955E7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1047</v>
      </c>
      <c r="B105" s="1">
        <v>153.112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1048</v>
      </c>
      <c r="B106" s="1">
        <v>2.86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1049</v>
      </c>
      <c r="B107" s="1">
        <v>0.05448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1050</v>
      </c>
      <c r="B108" s="1">
        <v>0.03782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1051</v>
      </c>
      <c r="B109" s="1">
        <v>1.019375E7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1052</v>
      </c>
      <c r="B110" s="1">
        <v>3.2708E7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1053</v>
      </c>
      <c r="B111" s="1">
        <v>-0.044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1054</v>
      </c>
      <c r="B112" s="1">
        <v>1.0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1055</v>
      </c>
      <c r="B113" s="1">
        <v>0.79823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1056</v>
      </c>
      <c r="B114" s="1" t="s">
        <v>987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1057</v>
      </c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49</v>
      </c>
      <c r="B3" s="1">
        <v>11.0</v>
      </c>
      <c r="C3" s="1">
        <v>13.0</v>
      </c>
      <c r="D3" s="1">
        <v>19.0</v>
      </c>
      <c r="E3" s="1">
        <v>19.0</v>
      </c>
      <c r="F3" s="1">
        <v>14.0</v>
      </c>
      <c r="G3" s="1">
        <v>18.0</v>
      </c>
      <c r="H3" s="1">
        <v>34.0</v>
      </c>
      <c r="I3" s="1">
        <v>30.0</v>
      </c>
      <c r="J3" s="1">
        <v>34.0</v>
      </c>
      <c r="K3" s="1">
        <v>26.0</v>
      </c>
      <c r="L3" s="1">
        <f>IF(K3*FORECAST(L2,B3:K3,B2:K2)&gt;0,FORECAST(L2,B3:K3,B2:K2),K3)*$X$1</f>
        <v>34.66666667</v>
      </c>
      <c r="M3" s="1">
        <f>IF(L3*FORECAST(M2,B3:L3,B2:L2)&gt;0,FORECAST(M2,B3:L3,B2:L2),L3)*$X$1</f>
        <v>37.00606061</v>
      </c>
      <c r="N3" s="1">
        <f>IF(M3*FORECAST(N2,B3:M3,B2:M2)&gt;0,FORECAST(N2,B3:M3,B2:M2),M3)*$X$1</f>
        <v>39.34545455</v>
      </c>
      <c r="O3" s="1">
        <f>IF(N3*FORECAST(O2,B3:N3,B2:N2)&gt;0,FORECAST(O2,B3:N3,B2:N2),N3)*$X$1</f>
        <v>41.68484848</v>
      </c>
      <c r="P3" s="1">
        <f>IF(O3*FORECAST(P2,B3:O3,B2:O2)&gt;0,FORECAST(P2,B3:O3,B2:O2),O3)*$X$1</f>
        <v>44.02424242</v>
      </c>
      <c r="Q3" s="1">
        <f>IF(P3*FORECAST(Q2,B3:P3,B2:P2)&gt;0,FORECAST(Q2,B3:P3,B2:P2),P3)*$X$1</f>
        <v>46.36363636</v>
      </c>
      <c r="R3" s="1">
        <f>IF(Q3*FORECAST(R2,B3:Q3,B2:Q2)&gt;0,FORECAST(R2,B3:Q3,B2:Q2),Q3)*$X$1</f>
        <v>48.7030303</v>
      </c>
      <c r="S3" s="5">
        <f>IF(R3*FORECAST(S2,B3:R3,B2:R2)&gt;0,FORECAST(S2,B3:R3,B2:R2),R3)*$X$1</f>
        <v>51.04242424</v>
      </c>
      <c r="T3" s="5">
        <f>IF(S3*FORECAST(T2,B3:S3,B2:S2)&gt;0,FORECAST(T2,B3:S3,B2:S2),S3)*$X$1</f>
        <v>53.38181818</v>
      </c>
      <c r="U3" s="5">
        <f>IF(T3*FORECAST(U2,B3:T3,B2:T2)&gt;0,FORECAST(U2,B3:T3,B2:T2),T3)*$X$1</f>
        <v>55.72121212</v>
      </c>
      <c r="V3" s="5">
        <f>IF(U3*FORECAST(V2,B3:U3,B2:U2)&gt;0,FORECAST(V2,B3:U3,B2:U2),U3)*$X$1</f>
        <v>58.06060606</v>
      </c>
      <c r="W3" s="5">
        <f>IF(V3*FORECAST(W2,B3:V3,B2:V2)&gt;0,FORECAST(W2,B3:V3,B2:V2),V3)*$X$1</f>
        <v>60.4</v>
      </c>
      <c r="X3" s="2"/>
      <c r="Y3" s="2"/>
      <c r="Z3" s="2"/>
    </row>
    <row r="4">
      <c r="A4" s="3" t="s">
        <v>92</v>
      </c>
      <c r="B4" s="1">
        <v>101.0</v>
      </c>
      <c r="C4" s="1">
        <v>161.0</v>
      </c>
      <c r="D4" s="1">
        <v>172.0</v>
      </c>
      <c r="E4" s="1">
        <v>218.0</v>
      </c>
      <c r="F4" s="1">
        <v>310.0</v>
      </c>
      <c r="G4" s="1">
        <v>394.0</v>
      </c>
      <c r="H4" s="1">
        <v>337.0</v>
      </c>
      <c r="I4" s="1">
        <v>330.0</v>
      </c>
      <c r="J4" s="1">
        <v>325.0</v>
      </c>
      <c r="K4" s="1">
        <v>296.0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9.0</v>
      </c>
      <c r="C5" s="1">
        <v>11.0</v>
      </c>
      <c r="D5" s="1">
        <v>14.0</v>
      </c>
      <c r="E5" s="1">
        <v>18.0</v>
      </c>
      <c r="F5" s="1">
        <v>20.0</v>
      </c>
      <c r="G5" s="1">
        <v>20.0</v>
      </c>
      <c r="H5" s="1">
        <v>20.0</v>
      </c>
      <c r="I5" s="1">
        <v>21.0</v>
      </c>
      <c r="J5" s="1">
        <v>21.0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IF(W3*FORECAST(W2,B3:W3,B2:W2)&gt;0,FORECAST(W2,B3:W3,B2:W2),V3)*$X$1 * (1+0.02)/(0.0773-0.02)</f>
        <v>1075.183246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NPV(0.0773,M3:W3)</f>
        <v>339.830036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NPV(0.0773,M16:W16)</f>
        <v>474.0009697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813.8310057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296.0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517.8310057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24.65861932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1075.183246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23</v>
      </c>
      <c r="B3" s="1">
        <v>13.0</v>
      </c>
      <c r="C3" s="1">
        <v>17.0</v>
      </c>
      <c r="D3" s="1">
        <v>24.0</v>
      </c>
      <c r="E3" s="1">
        <v>12.0</v>
      </c>
      <c r="F3" s="1">
        <v>5.0</v>
      </c>
      <c r="G3" s="1">
        <v>19.0</v>
      </c>
      <c r="H3" s="1">
        <v>1.0</v>
      </c>
      <c r="I3" s="1">
        <v>32.0</v>
      </c>
      <c r="J3" s="1">
        <v>-2.0</v>
      </c>
      <c r="K3" s="1">
        <v>37.0</v>
      </c>
      <c r="L3" s="1">
        <f>IF(K3*FORECAST(L2,B3:K3,B2:K2)&gt;0,FORECAST(L2,B3:K3,B2:K2),K3)*$X$1</f>
        <v>19.26666667</v>
      </c>
      <c r="M3" s="1">
        <f>IF(L3*FORECAST(M2,B3:L3,B2:L2)&gt;0,FORECAST(M2,B3:L3,B2:L2),L3)*$X$1</f>
        <v>19.8969697</v>
      </c>
      <c r="N3" s="1">
        <f>IF(M3*FORECAST(N2,B3:M3,B2:M2)&gt;0,FORECAST(N2,B3:M3,B2:M2),M3)*$X$1</f>
        <v>20.52727273</v>
      </c>
      <c r="O3" s="1">
        <f>IF(N3*FORECAST(O2,B3:N3,B2:N2)&gt;0,FORECAST(O2,B3:N3,B2:N2),N3)*$X$1</f>
        <v>21.15757576</v>
      </c>
      <c r="P3" s="1">
        <f>IF(O3*FORECAST(P2,B3:O3,B2:O2)&gt;0,FORECAST(P2,B3:O3,B2:O2),O3)*$X$1</f>
        <v>21.78787879</v>
      </c>
      <c r="Q3" s="1">
        <f>IF(P3*FORECAST(Q2,B3:P3,B2:P2)&gt;0,FORECAST(Q2,B3:P3,B2:P2),P3)*$X$1</f>
        <v>22.41818182</v>
      </c>
      <c r="R3" s="1">
        <f>IF(Q3*FORECAST(R2,B3:Q3,B2:Q2)&gt;0,FORECAST(R2,B3:Q3,B2:Q2),Q3)*$X$1</f>
        <v>23.04848485</v>
      </c>
      <c r="S3" s="5">
        <f>IF(R3*FORECAST(S2,B3:R3,B2:R2)&gt;0,FORECAST(S2,B3:R3,B2:R2),R3)*$X$1</f>
        <v>23.67878788</v>
      </c>
      <c r="T3" s="5">
        <f>IF(S3*FORECAST(T2,B3:S3,B2:S2)&gt;0,FORECAST(T2,B3:S3,B2:S2),S3)*$X$1</f>
        <v>24.30909091</v>
      </c>
      <c r="U3" s="5">
        <f>IF(T3*FORECAST(U2,B3:T3,B2:T2)&gt;0,FORECAST(U2,B3:T3,B2:T2),T3)*$X$1</f>
        <v>24.93939394</v>
      </c>
      <c r="V3" s="5">
        <f>IF(U3*FORECAST(V2,B3:U3,B2:U2)&gt;0,FORECAST(V2,B3:U3,B2:U2),U3)*$X$1</f>
        <v>25.56969697</v>
      </c>
      <c r="W3" s="5">
        <f>IF(V3*FORECAST(W2,B3:V3,B2:V2)&gt;0,FORECAST(W2,B3:V3,B2:V2),V3)*$X$1</f>
        <v>26.2</v>
      </c>
      <c r="X3" s="2"/>
      <c r="Y3" s="2"/>
      <c r="Z3" s="2"/>
    </row>
    <row r="4">
      <c r="A4" s="3" t="s">
        <v>92</v>
      </c>
      <c r="B4" s="1">
        <v>101.0</v>
      </c>
      <c r="C4" s="1">
        <v>161.0</v>
      </c>
      <c r="D4" s="1">
        <v>172.0</v>
      </c>
      <c r="E4" s="1">
        <v>218.0</v>
      </c>
      <c r="F4" s="1">
        <v>310.0</v>
      </c>
      <c r="G4" s="1">
        <v>394.0</v>
      </c>
      <c r="H4" s="1">
        <v>337.0</v>
      </c>
      <c r="I4" s="1">
        <v>330.0</v>
      </c>
      <c r="J4" s="1">
        <v>325.0</v>
      </c>
      <c r="K4" s="1">
        <v>296.0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1058</v>
      </c>
      <c r="B5" s="1">
        <v>9.0</v>
      </c>
      <c r="C5" s="1">
        <v>11.0</v>
      </c>
      <c r="D5" s="1">
        <v>14.0</v>
      </c>
      <c r="E5" s="1">
        <v>18.0</v>
      </c>
      <c r="F5" s="1">
        <v>20.0</v>
      </c>
      <c r="G5" s="1">
        <v>20.0</v>
      </c>
      <c r="H5" s="1">
        <v>20.0</v>
      </c>
      <c r="I5" s="1">
        <v>21.0</v>
      </c>
      <c r="J5" s="1">
        <v>21.0</v>
      </c>
      <c r="K5" s="1">
        <v>21.0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1059</v>
      </c>
      <c r="L7" s="1">
        <f>IF(W3*FORECAST(W2,B3:W3,B2:W2)&gt;0,FORECAST(W2,B3:W3,B2:W2),V3)*$X$1 * (1+0.02)/(0.0773-0.02)</f>
        <v>466.3874346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1060</v>
      </c>
      <c r="L8" s="6">
        <f t="array" ref="L8">NPV(0.0773,M3:W3)</f>
        <v>163.3625077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1061</v>
      </c>
      <c r="L9" s="6">
        <f t="array" ref="L9">NPV(0.0773,M16:W16)</f>
        <v>205.6096921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1062</v>
      </c>
      <c r="L10" s="6">
        <f>L8 + L9</f>
        <v>368.9721998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93</v>
      </c>
      <c r="L11" s="1">
        <v>296.0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1063</v>
      </c>
      <c r="L12" s="6">
        <f>L10 - L11</f>
        <v>72.97219981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1064</v>
      </c>
      <c r="L13" s="1">
        <v>21.0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3.474866657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(1+0.02)/(0.0773-0.02)</f>
        <v>466.3874346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