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<sst xmlns="http://schemas.openxmlformats.org/spreadsheetml/2006/main" count="981" uniqueCount="832">
  <si>
    <t>ticker</t>
  </si>
  <si>
    <t>MQ</t>
  </si>
  <si>
    <t>nombre</t>
  </si>
  <si>
    <t>MARQETA INC</t>
  </si>
  <si>
    <t>empresa</t>
  </si>
  <si>
    <t>Financial Technology (Fintech)</t>
  </si>
  <si>
    <t>Open</t>
  </si>
  <si>
    <t>Target Price</t>
  </si>
  <si>
    <t>Upside</t>
  </si>
  <si>
    <t>83.30%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</si>
  <si>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</si>
  <si>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</si>
  <si>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</si>
  <si>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</si>
  <si>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</si>
  <si>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</si>
  <si>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</si>
  <si>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</si>
  <si>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-61.36%</t>
  </si>
  <si>
    <t>Total Assets Growth</t>
  </si>
  <si>
    <t>-51.31%</t>
  </si>
  <si>
    <t>Net Property, Plant and Equipment Growth</t>
  </si>
  <si>
    <t>13.64%</t>
  </si>
  <si>
    <t>EBITDA Growth</t>
  </si>
  <si>
    <t>-769.22%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</si>
  <si>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</si>
  <si>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</si>
  <si>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</si>
  <si>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</si>
  <si>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</si>
  <si>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</si>
  <si>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</si>
  <si>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</si>
  <si>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</si>
  <si>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</si>
  <si>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</si>
  <si>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</si>
  <si>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</si>
  <si>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</si>
  <si>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</si>
  <si>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</si>
  <si>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</si>
  <si>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</si>
  <si>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</si>
  <si>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</si>
  <si>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</si>
  <si>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</si>
  <si>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</si>
  <si>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</si>
  <si>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</si>
  <si>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</si>
  <si>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</si>
  <si>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</si>
  <si>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</si>
  <si>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</si>
  <si>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</si>
  <si>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</si>
  <si>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</si>
  <si>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</si>
  <si>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</si>
  <si>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</si>
  <si>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</si>
  <si>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</si>
  <si>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</si>
  <si>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</si>
  <si>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</si>
  <si>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</si>
  <si>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</si>
  <si>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</si>
  <si>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</si>
  <si>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</si>
  <si>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</si>
  <si>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</si>
  <si>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</si>
  <si>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</si>
  <si>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</si>
  <si>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</si>
  <si>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</si>
  <si>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</si>
  <si>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</si>
  <si>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</si>
  <si>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</si>
  <si>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</si>
  <si>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</si>
  <si>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</si>
  <si>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</si>
  <si>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</si>
  <si>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</si>
  <si>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</si>
  <si>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</si>
  <si>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</si>
  <si>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</si>
  <si>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</si>
  <si>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</si>
  <si>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</si>
  <si>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</si>
  <si>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</si>
  <si>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</si>
  <si>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</si>
  <si>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</si>
  <si>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</si>
  <si>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</si>
  <si>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</si>
  <si>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-1.68</t>
  </si>
  <si>
    <t>-1.64</t>
  </si>
  <si>
    <t>2.91</t>
  </si>
  <si>
    <t>2.72</t>
  </si>
  <si>
    <t>2.39</t>
  </si>
  <si>
    <t>Tangible Book Value</t>
  </si>
  <si>
    <t>Tangible Book Value Per Share</t>
  </si>
  <si>
    <t>2.08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</si>
  <si>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</si>
  <si>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</si>
  <si>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</si>
  <si>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</si>
  <si>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</si>
  <si>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</si>
  <si>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</si>
  <si>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</si>
  <si>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</si>
  <si>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</si>
  <si>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</si>
  <si>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</si>
  <si>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</si>
  <si>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</si>
  <si>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</si>
  <si>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</si>
  <si>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</si>
  <si>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</si>
  <si>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</si>
  <si>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</si>
  <si>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</si>
  <si>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</si>
  <si>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</si>
  <si>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</si>
  <si>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</si>
  <si>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</si>
  <si>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</si>
  <si>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</si>
  <si>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</si>
  <si>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</si>
  <si>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</si>
  <si>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-1.07</t>
  </si>
  <si>
    <t>-0.39</t>
  </si>
  <si>
    <t>-0.45</t>
  </si>
  <si>
    <t>-0.34</t>
  </si>
  <si>
    <t>-0.42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</si>
  <si>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</si>
  <si>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</si>
  <si>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</si>
  <si>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</si>
  <si>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</si>
  <si>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</si>
  <si>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-0.32</t>
  </si>
  <si>
    <t>-0.24</t>
  </si>
  <si>
    <t>-0.28</t>
  </si>
  <si>
    <t>-0.21</t>
  </si>
  <si>
    <t>-0.29</t>
  </si>
  <si>
    <t>Normalized Diluted EPS</t>
  </si>
  <si>
    <t>EBITDA</t>
  </si>
  <si>
    <t>EBITA</t>
  </si>
  <si>
    <t>EBIT</t>
  </si>
  <si>
    <t>EBITDAR</t>
  </si>
  <si>
    <t>Effective Tax Rate - (Ratio)</t>
  </si>
  <si>
    <t>-0.06</t>
  </si>
  <si>
    <t>-0.18</t>
  </si>
  <si>
    <t>0.39</t>
  </si>
  <si>
    <t>0.06</t>
  </si>
  <si>
    <t>3.3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</si>
  <si>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</si>
  <si>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</si>
  <si>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</si>
  <si>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</si>
  <si>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</si>
  <si>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</si>
  <si>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</si>
  <si>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</si>
  <si>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</si>
  <si>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</si>
  <si>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</si>
  <si>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</si>
  <si>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</si>
  <si>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</si>
  <si>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</si>
  <si>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</si>
  <si>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</si>
  <si>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</si>
  <si>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</si>
  <si>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-8.64</t>
  </si>
  <si>
    <t>-8.85</t>
  </si>
  <si>
    <t>-7.28</t>
  </si>
  <si>
    <t>-10.53</t>
  </si>
  <si>
    <t>Return on Total Capital</t>
  </si>
  <si>
    <t>-12.62</t>
  </si>
  <si>
    <t>-10.67</t>
  </si>
  <si>
    <t>-8.53</t>
  </si>
  <si>
    <t>-12.92</t>
  </si>
  <si>
    <t>Return On Equity %</t>
  </si>
  <si>
    <t>-22.26</t>
  </si>
  <si>
    <t>-17.59</t>
  </si>
  <si>
    <t>-12.13</t>
  </si>
  <si>
    <t>-16.42</t>
  </si>
  <si>
    <t>Return on Common Equity</t>
  </si>
  <si>
    <t>23.15</t>
  </si>
  <si>
    <t>-24.11</t>
  </si>
  <si>
    <t>Margin Analysis</t>
  </si>
  <si>
    <t>Gross Profit Margin %</t>
  </si>
  <si>
    <t>42.2</t>
  </si>
  <si>
    <t>40.62</t>
  </si>
  <si>
    <t>44.8</t>
  </si>
  <si>
    <t>42.77</t>
  </si>
  <si>
    <t>48.73</t>
  </si>
  <si>
    <t>SG&amp;A Margin</t>
  </si>
  <si>
    <t>70.72</t>
  </si>
  <si>
    <t>49.26</t>
  </si>
  <si>
    <t>66.33</t>
  </si>
  <si>
    <t>59.75</t>
  </si>
  <si>
    <t>78.12</t>
  </si>
  <si>
    <t>EBITDA Margin %</t>
  </si>
  <si>
    <t>-38.94</t>
  </si>
  <si>
    <t>-15.02</t>
  </si>
  <si>
    <t>-30.64</t>
  </si>
  <si>
    <t>-27.53</t>
  </si>
  <si>
    <t>-40.27</t>
  </si>
  <si>
    <t>EBITA Margin %</t>
  </si>
  <si>
    <t>-41.09</t>
  </si>
  <si>
    <t>-16.22</t>
  </si>
  <si>
    <t>-31.33</t>
  </si>
  <si>
    <t>-28.04</t>
  </si>
  <si>
    <t>-41.86</t>
  </si>
  <si>
    <t>EBIT Margin %</t>
  </si>
  <si>
    <t>Income From Continuing Operations Margin %</t>
  </si>
  <si>
    <t>-40.62</t>
  </si>
  <si>
    <t>-16.43</t>
  </si>
  <si>
    <t>-31.7</t>
  </si>
  <si>
    <t>-24.7</t>
  </si>
  <si>
    <t>-32.97</t>
  </si>
  <si>
    <t>Net Income Margin %</t>
  </si>
  <si>
    <t>Net Avail. For Common Margin %</t>
  </si>
  <si>
    <t>-85.4</t>
  </si>
  <si>
    <t>Normalized Net Income Margin</t>
  </si>
  <si>
    <t>-25.05</t>
  </si>
  <si>
    <t>-10.25</t>
  </si>
  <si>
    <t>-19.89</t>
  </si>
  <si>
    <t>-15.44</t>
  </si>
  <si>
    <t>-22.97</t>
  </si>
  <si>
    <t>Levered Free Cash Flow Margin</t>
  </si>
  <si>
    <t>19.65</t>
  </si>
  <si>
    <t>21.8</t>
  </si>
  <si>
    <t>5.17</t>
  </si>
  <si>
    <t>6.08</t>
  </si>
  <si>
    <t>Unlevered Free Cash Flow Margin</t>
  </si>
  <si>
    <t>Asset Turnover</t>
  </si>
  <si>
    <t>0.85</t>
  </si>
  <si>
    <t>0.45</t>
  </si>
  <si>
    <t>0.42</t>
  </si>
  <si>
    <t>0.4</t>
  </si>
  <si>
    <t>Fixed Assets Turnover</t>
  </si>
  <si>
    <t>11.93</t>
  </si>
  <si>
    <t>23.58</t>
  </si>
  <si>
    <t>39.97</t>
  </si>
  <si>
    <t>32.42</t>
  </si>
  <si>
    <t>Receivables Turnover (Average Receivables)</t>
  </si>
  <si>
    <t>8.57</t>
  </si>
  <si>
    <t>10.64</t>
  </si>
  <si>
    <t>11.28</t>
  </si>
  <si>
    <t>7.45</t>
  </si>
  <si>
    <t>Inventory Turnover (Average Inventory)</t>
  </si>
  <si>
    <t>120.94</t>
  </si>
  <si>
    <t>94.21</t>
  </si>
  <si>
    <t>73.3</t>
  </si>
  <si>
    <t>Short Term Liquidity</t>
  </si>
  <si>
    <t>Current Ratio</t>
  </si>
  <si>
    <t>3.07</t>
  </si>
  <si>
    <t>3.05</t>
  </si>
  <si>
    <t>7.56</t>
  </si>
  <si>
    <t>6.17</t>
  </si>
  <si>
    <t>4.13</t>
  </si>
  <si>
    <t>Quick Ratio</t>
  </si>
  <si>
    <t>2.83</t>
  </si>
  <si>
    <t>2.92</t>
  </si>
  <si>
    <t>7.43</t>
  </si>
  <si>
    <t>6.03</t>
  </si>
  <si>
    <t>4.04</t>
  </si>
  <si>
    <t>Operating Cash Flow to Current Liabilities</t>
  </si>
  <si>
    <t>0.36</t>
  </si>
  <si>
    <t>0.24</t>
  </si>
  <si>
    <t>-0.05</t>
  </si>
  <si>
    <t>Days Sales Outstanding (Average Receivables)</t>
  </si>
  <si>
    <t>42.72</t>
  </si>
  <si>
    <t>34.31</t>
  </si>
  <si>
    <t>32.36</t>
  </si>
  <si>
    <t>49.02</t>
  </si>
  <si>
    <t>Days Outstanding Inventory (Average Inventory)</t>
  </si>
  <si>
    <t>3.02</t>
  </si>
  <si>
    <t>3.87</t>
  </si>
  <si>
    <t>4.98</t>
  </si>
  <si>
    <t>Average Days Payable Outstanding</t>
  </si>
  <si>
    <t>5.57</t>
  </si>
  <si>
    <t>3.2</t>
  </si>
  <si>
    <t>2.76</t>
  </si>
  <si>
    <t>2.75</t>
  </si>
  <si>
    <t>Cash Conversion Cycle (Average Days)</t>
  </si>
  <si>
    <t>34.13</t>
  </si>
  <si>
    <t>33.48</t>
  </si>
  <si>
    <t>51.24</t>
  </si>
  <si>
    <t>Long Term Solvency</t>
  </si>
  <si>
    <t>Total Debt/Equity</t>
  </si>
  <si>
    <t>14.31</t>
  </si>
  <si>
    <t>6.27</t>
  </si>
  <si>
    <t>0.98</t>
  </si>
  <si>
    <t>0.84</t>
  </si>
  <si>
    <t>0.73</t>
  </si>
  <si>
    <t>Total Debt / Total Capital</t>
  </si>
  <si>
    <t>12.52</t>
  </si>
  <si>
    <t>5.9</t>
  </si>
  <si>
    <t>0.97</t>
  </si>
  <si>
    <t>0.72</t>
  </si>
  <si>
    <t>LT Debt/Equity</t>
  </si>
  <si>
    <t>12.81</t>
  </si>
  <si>
    <t>5.31</t>
  </si>
  <si>
    <t>0.79</t>
  </si>
  <si>
    <t>0.61</t>
  </si>
  <si>
    <t>0.41</t>
  </si>
  <si>
    <t>Long-Term Debt / Total Capital</t>
  </si>
  <si>
    <t>11.21</t>
  </si>
  <si>
    <t>0.78</t>
  </si>
  <si>
    <t>Total Liabilities / Total Assets</t>
  </si>
  <si>
    <t>38.21</t>
  </si>
  <si>
    <t>36.49</t>
  </si>
  <si>
    <t>14.04</t>
  </si>
  <si>
    <t>16.8</t>
  </si>
  <si>
    <t>21.78</t>
  </si>
  <si>
    <t>Total Debt / EBITDA</t>
  </si>
  <si>
    <t>-0.38</t>
  </si>
  <si>
    <t>-0.46</t>
  </si>
  <si>
    <t>-0.1</t>
  </si>
  <si>
    <t>-0.03</t>
  </si>
  <si>
    <t>Net Debt / EBITDA</t>
  </si>
  <si>
    <t>2.61</t>
  </si>
  <si>
    <t>8.97</t>
  </si>
  <si>
    <t>4.63</t>
  </si>
  <si>
    <t>Total Debt / (EBITDA - Capex)</t>
  </si>
  <si>
    <t>-0.35</t>
  </si>
  <si>
    <t>-0.44</t>
  </si>
  <si>
    <t>Net Debt / (EBITDA - Capex)</t>
  </si>
  <si>
    <t>8.46</t>
  </si>
  <si>
    <t>10.8</t>
  </si>
  <si>
    <t>7.91</t>
  </si>
  <si>
    <t>4.62</t>
  </si>
  <si>
    <t>Growth Over Prior Year</t>
  </si>
  <si>
    <t>Total Revenues, 1 Yr. Growth %</t>
  </si>
  <si>
    <t>102.62</t>
  </si>
  <si>
    <t>78.16</t>
  </si>
  <si>
    <t>44.67</t>
  </si>
  <si>
    <t>-9.63</t>
  </si>
  <si>
    <t>Gross Profit, 1 Yr. Growth %</t>
  </si>
  <si>
    <t>95.04</t>
  </si>
  <si>
    <t>96.52</t>
  </si>
  <si>
    <t>38.11</t>
  </si>
  <si>
    <t>2.97</t>
  </si>
  <si>
    <t>EBITDA, 1 Yr. Growth %</t>
  </si>
  <si>
    <t>-21.86</t>
  </si>
  <si>
    <t>263.56</t>
  </si>
  <si>
    <t>29.96</t>
  </si>
  <si>
    <t>32.2</t>
  </si>
  <si>
    <t>EBITA, 1 Yr. Growth %</t>
  </si>
  <si>
    <t>-20.01</t>
  </si>
  <si>
    <t>244.06</t>
  </si>
  <si>
    <t>29.51</t>
  </si>
  <si>
    <t>34.89</t>
  </si>
  <si>
    <t>EBIT, 1 Yr. Growth %</t>
  </si>
  <si>
    <t>Earnings From Cont. Operations, 1 Yr. Growth %</t>
  </si>
  <si>
    <t>-18.05</t>
  </si>
  <si>
    <t>243.7</t>
  </si>
  <si>
    <t>12.72</t>
  </si>
  <si>
    <t>20.66</t>
  </si>
  <si>
    <t>Net Income, 1 Yr. Growth %</t>
  </si>
  <si>
    <t>Normalized Net Income, 1 Yr. Growth %</t>
  </si>
  <si>
    <t>-17.08</t>
  </si>
  <si>
    <t>245.68</t>
  </si>
  <si>
    <t>12.34</t>
  </si>
  <si>
    <t>34.4</t>
  </si>
  <si>
    <t>Diluted EPS Before Extra, 1 Yr. Growth %</t>
  </si>
  <si>
    <t>-63.9</t>
  </si>
  <si>
    <t>16.48</t>
  </si>
  <si>
    <t>-25.03</t>
  </si>
  <si>
    <t>Accounts Receivable, 1 Yr. Growth %</t>
  </si>
  <si>
    <t>56.1</t>
  </si>
  <si>
    <t>34.7</t>
  </si>
  <si>
    <t>37.77</t>
  </si>
  <si>
    <t>36.23</t>
  </si>
  <si>
    <t>Inventory, 1 Yr. Growth %</t>
  </si>
  <si>
    <t>404.48</t>
  </si>
  <si>
    <t>30.71</t>
  </si>
  <si>
    <t>-16.33</t>
  </si>
  <si>
    <t>Net Property, Plant and Equip., 1 Yr. Growth %</t>
  </si>
  <si>
    <t>-11.18</t>
  </si>
  <si>
    <t>-8.32</t>
  </si>
  <si>
    <t>-21.58</t>
  </si>
  <si>
    <t>53.46</t>
  </si>
  <si>
    <t>Total Assets, 1 Yr. Growth %</t>
  </si>
  <si>
    <t>105.06</t>
  </si>
  <si>
    <t>299.93</t>
  </si>
  <si>
    <t>-3.28</t>
  </si>
  <si>
    <t>-10.2</t>
  </si>
  <si>
    <t>Tangible Book Value, 1 Yr. Growth %</t>
  </si>
  <si>
    <t>7.72</t>
  </si>
  <si>
    <t>-836.22</t>
  </si>
  <si>
    <t>-6.39</t>
  </si>
  <si>
    <t>-26.39</t>
  </si>
  <si>
    <t>Common Equity, 1 Yr. Growth %</t>
  </si>
  <si>
    <t>-15.59</t>
  </si>
  <si>
    <t>Cash From Operations, 1 Yr. Growth %</t>
  </si>
  <si>
    <t>-425.86</t>
  </si>
  <si>
    <t>13.33</t>
  </si>
  <si>
    <t>-122.76</t>
  </si>
  <si>
    <t>-262.76</t>
  </si>
  <si>
    <t>Capital Expenditures, 1 Yr. Growth %</t>
  </si>
  <si>
    <t>-51.61</t>
  </si>
  <si>
    <t>15.49</t>
  </si>
  <si>
    <t>-15.46</t>
  </si>
  <si>
    <t>-67.14</t>
  </si>
  <si>
    <t>Levered Free Cash Flow, 1 Yr. Growth %</t>
  </si>
  <si>
    <t>97.6</t>
  </si>
  <si>
    <t>-65.7</t>
  </si>
  <si>
    <t>6.24</t>
  </si>
  <si>
    <t>Unlevered Free Cash Flow, 1 Yr. Growth %</t>
  </si>
  <si>
    <t>Compound Annual Growth Rate Over Two Years</t>
  </si>
  <si>
    <t>Total Revenues, 2 Yr. CAGR %</t>
  </si>
  <si>
    <t>60.54</t>
  </si>
  <si>
    <t>14.34</t>
  </si>
  <si>
    <t>Gross Profit, 2 Yr. CAGR %</t>
  </si>
  <si>
    <t>95.78</t>
  </si>
  <si>
    <t>64.74</t>
  </si>
  <si>
    <t>19.25</t>
  </si>
  <si>
    <t>EBITDA, 2 Yr. CAGR %</t>
  </si>
  <si>
    <t>68.55</t>
  </si>
  <si>
    <t>117.37</t>
  </si>
  <si>
    <t>31.08</t>
  </si>
  <si>
    <t>EBITA, 2 Yr. CAGR %</t>
  </si>
  <si>
    <t>65.9</t>
  </si>
  <si>
    <t>111.09</t>
  </si>
  <si>
    <t>32.17</t>
  </si>
  <si>
    <t>EBIT, 2 Yr. CAGR %</t>
  </si>
  <si>
    <t>Earnings From Cont. Operations, 2 Yr. CAGR %</t>
  </si>
  <si>
    <t>67.83</t>
  </si>
  <si>
    <t>96.83</t>
  </si>
  <si>
    <t>16.62</t>
  </si>
  <si>
    <t>Net Income, 2 Yr. CAGR %</t>
  </si>
  <si>
    <t>Normalized Net Income, 2 Yr. CAGR %</t>
  </si>
  <si>
    <t>68.21</t>
  </si>
  <si>
    <t>97.06</t>
  </si>
  <si>
    <t>22.88</t>
  </si>
  <si>
    <t>Diluted EPS Before Extra, 2 Yr. CAGR %</t>
  </si>
  <si>
    <t>-35.15</t>
  </si>
  <si>
    <t>-6.55</t>
  </si>
  <si>
    <t>-3.75</t>
  </si>
  <si>
    <t>Accounts Receivable, 2 Yr. CAGR %</t>
  </si>
  <si>
    <t>45.21</t>
  </si>
  <si>
    <t>36.22</t>
  </si>
  <si>
    <t>Inventory, 2 Yr. CAGR %</t>
  </si>
  <si>
    <t>156.79</t>
  </si>
  <si>
    <t>4.58</t>
  </si>
  <si>
    <t>Net Property, Plant and Equip., 2 Yr. CAGR %</t>
  </si>
  <si>
    <t>-9.76</t>
  </si>
  <si>
    <t>-15.21</t>
  </si>
  <si>
    <t>9.7</t>
  </si>
  <si>
    <t>Total Assets, 2 Yr. CAGR %</t>
  </si>
  <si>
    <t>186.37</t>
  </si>
  <si>
    <t>96.67</t>
  </si>
  <si>
    <t>-6.81</t>
  </si>
  <si>
    <t>Tangible Book Value, 2 Yr. CAGR %</t>
  </si>
  <si>
    <t>181.61</t>
  </si>
  <si>
    <t>162.53</t>
  </si>
  <si>
    <t>-16.99</t>
  </si>
  <si>
    <t>Common Equity, 2 Yr. CAGR %</t>
  </si>
  <si>
    <t>-11.1</t>
  </si>
  <si>
    <t>Cash From Operations, 2 Yr. CAGR %</t>
  </si>
  <si>
    <t>92.17</t>
  </si>
  <si>
    <t>-49.22</t>
  </si>
  <si>
    <t>-39.14</t>
  </si>
  <si>
    <t>Capital Expenditures, 2 Yr. CAGR %</t>
  </si>
  <si>
    <t>-25.24</t>
  </si>
  <si>
    <t>-1.19</t>
  </si>
  <si>
    <t>-47.29</t>
  </si>
  <si>
    <t>Levered Free Cash Flow, 2 Yr. CAGR %</t>
  </si>
  <si>
    <t>-17.67</t>
  </si>
  <si>
    <t>-39.63</t>
  </si>
  <si>
    <t>Unlevered Free Cash Flow, 2 Yr. CAGR %</t>
  </si>
  <si>
    <t>Compound Annual Growth Rate Over Three Years</t>
  </si>
  <si>
    <t>Total Revenues, 3 Yr. CAGR %</t>
  </si>
  <si>
    <t>73.5</t>
  </si>
  <si>
    <t>32.56</t>
  </si>
  <si>
    <t>Gross Profit, 3 Yr. CAGR %</t>
  </si>
  <si>
    <t>74.28</t>
  </si>
  <si>
    <t>40.86</t>
  </si>
  <si>
    <t>EBITDA, 3 Yr. CAGR %</t>
  </si>
  <si>
    <t>54.56</t>
  </si>
  <si>
    <t>84.17</t>
  </si>
  <si>
    <t>EBITA, 3 Yr. CAGR %</t>
  </si>
  <si>
    <t>52.75</t>
  </si>
  <si>
    <t>81.82</t>
  </si>
  <si>
    <t>EBIT, 3 Yr. CAGR %</t>
  </si>
  <si>
    <t>Earnings From Cont. Operations, 3 Yr. CAGR %</t>
  </si>
  <si>
    <t>46.98</t>
  </si>
  <si>
    <t>67.21</t>
  </si>
  <si>
    <t>Net Income, 3 Yr. CAGR %</t>
  </si>
  <si>
    <t>Normalized Net Income, 3 Yr. CAGR %</t>
  </si>
  <si>
    <t>47.03</t>
  </si>
  <si>
    <t>73.46</t>
  </si>
  <si>
    <t>Diluted EPS Before Extra, 3 Yr. CAGR %</t>
  </si>
  <si>
    <t>-31.94</t>
  </si>
  <si>
    <t>2.57</t>
  </si>
  <si>
    <t>Accounts Receivable, 3 Yr. CAGR %</t>
  </si>
  <si>
    <t>42.69</t>
  </si>
  <si>
    <t>Inventory, 3 Yr. CAGR %</t>
  </si>
  <si>
    <t>76.7</t>
  </si>
  <si>
    <t>Net Property, Plant and Equip., 3 Yr. CAGR %</t>
  </si>
  <si>
    <t>-13.89</t>
  </si>
  <si>
    <t>3.33</t>
  </si>
  <si>
    <t>Total Assets, 3 Yr. CAGR %</t>
  </si>
  <si>
    <t>99.43</t>
  </si>
  <si>
    <t>51.44</t>
  </si>
  <si>
    <t>Tangible Book Value, 3 Yr. CAGR %</t>
  </si>
  <si>
    <t>95.08</t>
  </si>
  <si>
    <t>71.83</t>
  </si>
  <si>
    <t>Common Equity, 3 Yr. CAGR %</t>
  </si>
  <si>
    <t>79.86</t>
  </si>
  <si>
    <t>Cash From Operations, 3 Yr. CAGR %</t>
  </si>
  <si>
    <t>-5.63</t>
  </si>
  <si>
    <t>-25.12</t>
  </si>
  <si>
    <t>Capital Expenditures, 3 Yr. CAGR %</t>
  </si>
  <si>
    <t>-22.11</t>
  </si>
  <si>
    <t>-31.54</t>
  </si>
  <si>
    <t>Levered Free Cash Flow, 3 Yr. CAGR %</t>
  </si>
  <si>
    <t>-10.37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</si>
  <si>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</si>
  <si>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</si>
  <si>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</si>
  <si>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</si>
  <si>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</si>
  <si>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</si>
  <si>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</si>
  <si>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</si>
  <si>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9,274</t>
  </si>
  <si>
    <t>3,331</t>
  </si>
  <si>
    <t>3,643</t>
  </si>
  <si>
    <t>1,844</t>
  </si>
  <si>
    <t>-</t>
  </si>
  <si>
    <t>Change</t>
  </si>
  <si>
    <t>-64.09%</t>
  </si>
  <si>
    <t>9.37%</t>
  </si>
  <si>
    <t>-49.38%</t>
  </si>
  <si>
    <t>0%</t>
  </si>
  <si>
    <t>Enterprise Value (EV)
                                    1</t>
  </si>
  <si>
    <t>8,027</t>
  </si>
  <si>
    <t>1,698</t>
  </si>
  <si>
    <t>2,384</t>
  </si>
  <si>
    <t>877.2</t>
  </si>
  <si>
    <t>829.8</t>
  </si>
  <si>
    <t>718.2</t>
  </si>
  <si>
    <t>-78.84%</t>
  </si>
  <si>
    <t>40.41%</t>
  </si>
  <si>
    <t>-63.21%</t>
  </si>
  <si>
    <t>-5.4%</t>
  </si>
  <si>
    <t>-13.45%</t>
  </si>
  <si>
    <t>P/E ratio</t>
  </si>
  <si>
    <t>-38.2x</t>
  </si>
  <si>
    <t>-18x</t>
  </si>
  <si>
    <t>-16.6x</t>
  </si>
  <si>
    <t>122x</t>
  </si>
  <si>
    <t>-21.1x</t>
  </si>
  <si>
    <t>-30.9x</t>
  </si>
  <si>
    <t>PBR</t>
  </si>
  <si>
    <t>2.26x</t>
  </si>
  <si>
    <t>2.99x</t>
  </si>
  <si>
    <t>1.72x</t>
  </si>
  <si>
    <t>1.57x</t>
  </si>
  <si>
    <t>1.44x</t>
  </si>
  <si>
    <t>PEG</t>
  </si>
  <si>
    <t>-2.5x</t>
  </si>
  <si>
    <t>0.7x</t>
  </si>
  <si>
    <t>-0.7x</t>
  </si>
  <si>
    <t>-1x</t>
  </si>
  <si>
    <t>0x</t>
  </si>
  <si>
    <t>1x</t>
  </si>
  <si>
    <t>Capitalization / Revenue</t>
  </si>
  <si>
    <t>17.9x</t>
  </si>
  <si>
    <t>4.45x</t>
  </si>
  <si>
    <t>5.39x</t>
  </si>
  <si>
    <t>3.66x</t>
  </si>
  <si>
    <t>3.14x</t>
  </si>
  <si>
    <t>2.59x</t>
  </si>
  <si>
    <t>EV / Revenue</t>
  </si>
  <si>
    <t>15.5x</t>
  </si>
  <si>
    <t>2.27x</t>
  </si>
  <si>
    <t>3.53x</t>
  </si>
  <si>
    <t>1.74x</t>
  </si>
  <si>
    <t>1.41x</t>
  </si>
  <si>
    <t>1.01x</t>
  </si>
  <si>
    <t>EV / EBITDA</t>
  </si>
  <si>
    <t>-629x</t>
  </si>
  <si>
    <t>-40.6x</t>
  </si>
  <si>
    <t>-1,041x</t>
  </si>
  <si>
    <t>36.2x</t>
  </si>
  <si>
    <t>17.8x</t>
  </si>
  <si>
    <t>8.4x</t>
  </si>
  <si>
    <t>EV / EBIT</t>
  </si>
  <si>
    <t>-49.5x</t>
  </si>
  <si>
    <t>-8.09x</t>
  </si>
  <si>
    <t>-8.42x</t>
  </si>
  <si>
    <t>-18.8x</t>
  </si>
  <si>
    <t>-6.22x</t>
  </si>
  <si>
    <t>-6.72x</t>
  </si>
  <si>
    <t>EV / FCF</t>
  </si>
  <si>
    <t>148x</t>
  </si>
  <si>
    <t>-111x</t>
  </si>
  <si>
    <t>117x</t>
  </si>
  <si>
    <t>48.7x</t>
  </si>
  <si>
    <t>19.3x</t>
  </si>
  <si>
    <t>4.69x</t>
  </si>
  <si>
    <t>FCF Yield</t>
  </si>
  <si>
    <t>0.68%</t>
  </si>
  <si>
    <t>-0.9%</t>
  </si>
  <si>
    <t>0.85%</t>
  </si>
  <si>
    <t>2.05%</t>
  </si>
  <si>
    <t>5.18%</t>
  </si>
  <si>
    <t>21.3%</t>
  </si>
  <si>
    <t>Dividend per Share
                                    2</t>
  </si>
  <si>
    <t>Rate of return</t>
  </si>
  <si>
    <t>EPS
                                    2</t>
  </si>
  <si>
    <t>0.03</t>
  </si>
  <si>
    <t>-0.174</t>
  </si>
  <si>
    <t>-0.119</t>
  </si>
  <si>
    <t>Distribution rate</t>
  </si>
  <si>
    <t>Net sales
                                    1</t>
  </si>
  <si>
    <t>517.2</t>
  </si>
  <si>
    <t>748.2</t>
  </si>
  <si>
    <t>676.2</t>
  </si>
  <si>
    <t>504</t>
  </si>
  <si>
    <t>587.8</t>
  </si>
  <si>
    <t>712.6</t>
  </si>
  <si>
    <t>EBITDA
                                    1</t>
  </si>
  <si>
    <t>-12.77</t>
  </si>
  <si>
    <t>-41.8</t>
  </si>
  <si>
    <t>-2.29</t>
  </si>
  <si>
    <t>24.25</t>
  </si>
  <si>
    <t>46.67</t>
  </si>
  <si>
    <t>85.46</t>
  </si>
  <si>
    <t>EBIT
                                    1</t>
  </si>
  <si>
    <t>-162</t>
  </si>
  <si>
    <t>-209.8</t>
  </si>
  <si>
    <t>-283</t>
  </si>
  <si>
    <t>-46.74</t>
  </si>
  <si>
    <t>-133.4</t>
  </si>
  <si>
    <t>-106.9</t>
  </si>
  <si>
    <t>Net income
                                    1</t>
  </si>
  <si>
    <t>-163.9</t>
  </si>
  <si>
    <t>-184.8</t>
  </si>
  <si>
    <t>-223</t>
  </si>
  <si>
    <t>28.76</t>
  </si>
  <si>
    <t>-104</t>
  </si>
  <si>
    <t>-52.78</t>
  </si>
  <si>
    <t>Net Debt
                                    1</t>
  </si>
  <si>
    <t>-1,248</t>
  </si>
  <si>
    <t>-1,633</t>
  </si>
  <si>
    <t>-1,258</t>
  </si>
  <si>
    <t>-966.6</t>
  </si>
  <si>
    <t>-1,014</t>
  </si>
  <si>
    <t>-1,126</t>
  </si>
  <si>
    <t>Reference price
                                    2</t>
  </si>
  <si>
    <t>17.170</t>
  </si>
  <si>
    <t>6.110</t>
  </si>
  <si>
    <t>6.980</t>
  </si>
  <si>
    <t>3.670</t>
  </si>
  <si>
    <t>Nbr of stocks (in thousands)</t>
  </si>
  <si>
    <t>540,137</t>
  </si>
  <si>
    <t>545,103</t>
  </si>
  <si>
    <t>521,851</t>
  </si>
  <si>
    <t>502,394</t>
  </si>
  <si>
    <t>Announcement Date</t>
  </si>
  <si>
    <t>3/9/22</t>
  </si>
  <si>
    <t>2/28/23</t>
  </si>
  <si>
    <t>2/28/24</t>
  </si>
  <si>
    <t>address1</t>
  </si>
  <si>
    <t>180 Grand Avenue</t>
  </si>
  <si>
    <t>address2</t>
  </si>
  <si>
    <t>6th Floor</t>
  </si>
  <si>
    <t>city</t>
  </si>
  <si>
    <t>Oakland</t>
  </si>
  <si>
    <t>state</t>
  </si>
  <si>
    <t>CA</t>
  </si>
  <si>
    <t>zip</t>
  </si>
  <si>
    <t>94612</t>
  </si>
  <si>
    <t>country</t>
  </si>
  <si>
    <t>phone</t>
  </si>
  <si>
    <t>888 462 7738</t>
  </si>
  <si>
    <t>website</t>
  </si>
  <si>
    <t>https://www.marqeta.com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</si>
  <si>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</si>
  <si>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</si>
  <si>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</si>
  <si>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</si>
  <si>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</si>
  <si>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</si>
  <si>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</si>
  <si>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</si>
  <si>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</si>
  <si>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</si>
  <si>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</si>
  <si>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Marqeta, Inc. operates a cloud-based open application programming interface platform that delivers card issuing and transaction processing services. It offers its solutions in various verticals, including financial services, on-demand services, expense management, and e-commerce enablement, as well as buy now, pay later. Marqeta, Inc. was incorporated in 2010 and is headquartered in Oakland, California.</t>
  </si>
  <si>
    <t>fullTimeEmployees</t>
  </si>
  <si>
    <t>companyOfficers</t>
  </si>
  <si>
    <t>[{'maxAge': 1, 'name': 'Mr. Simon  Khalaf', 'age': 58, 'title': 'CEO &amp; Director', 'yearBorn': 1966, 'fiscalYear': 2023, 'totalPay': 1278155, 'exercisedValue': 0, 'unexercisedValue': 301545}, {'maxAge': 1, 'name': 'Mr. Jason M. Gardner', 'age': 54, 'title': 'Founder &amp; Non Executive Director', 'yearBorn': 1970, 'fiscalYear': 2023, 'totalPay': 600764, 'exercisedValue': 0, 'unexercisedValue': 7238185}, {'maxAge': 1, 'name': 'Mr. Michael  Milotich', 'age': 47, 'title': 'Chief Financial Officer', 'yearBorn': 1977, 'fiscalYear': 2023, 'totalPay': 917303, 'exercisedValue': 0, 'unexercisedValue': 407898}, {'maxAge': 1, 'name': 'Ms. Crystal  Sumner J.D.', 'age': 40, 'title': 'Chief Administrative Officer, General Counsel &amp; Corporate Secretary', 'yearBorn': 1984, 'fiscalYear': 2023, 'totalPay': 1000815, 'exercisedValue': 0, 'unexercisedValue': 0}, {'maxAge': 1, 'name': 'Mr. Todd  Pollak', 'age': 49, 'title': 'Chief Revenue Officer', 'yearBorn': 1975, 'fiscalYear': 2023, 'totalPay': 848776, 'exercisedValue': 0, 'unexercisedValue': 112764}, {'maxAge': 1, 'name': 'Mr. Fouzi  Husaini', 'title': 'Chief Technology &amp; Artificial Intelligence Officer', 'fiscalYear': 2023, 'exercisedValue': 0, 'unexercisedValue': 0}, {'maxAge': 1, 'name': 'Ms. Stacey  Finerman', 'title': 'Vice President of Investor Relations', 'fiscalYear': 2023, 'exercisedValue': 0, 'unexercisedValue': 0}, {'maxAge': 1, 'name': 'Mr. Alan Richard Carlisle', 'age': 50, 'title': 'Chief Compliance Officer', 'yearBorn': 1974, 'fiscalYear': 2023, 'exercisedValue': 0, 'unexercisedValue': 0}, {'maxAge': 1, 'name': 'Ms. Karna  Crawford', 'title': 'Chief Marketing Officer', 'fiscalYear': 2023, 'exercisedValue': 0, 'unexercisedValue': 0}, {'maxAge': 1, 'name': 'Ms. Heather  Gantt-Evans', 'title': 'Chief Information Security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</si>
  <si>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</si>
  <si>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</si>
  <si>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</si>
  <si>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</si>
  <si>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</si>
  <si>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</si>
  <si>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</si>
  <si>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</si>
  <si>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</si>
  <si>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</si>
  <si>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</si>
  <si>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</si>
  <si>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</si>
  <si>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</si>
  <si>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</si>
  <si>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</si>
  <si>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</si>
  <si>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</si>
  <si>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</si>
  <si>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</si>
  <si>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</si>
  <si>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</si>
  <si>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</si>
  <si>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</si>
  <si>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</si>
  <si>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</si>
  <si>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</si>
  <si>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</si>
  <si>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</si>
  <si>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</si>
  <si>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</si>
  <si>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</si>
  <si>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</si>
  <si>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</si>
  <si>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</si>
  <si>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</si>
  <si>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</si>
  <si>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</si>
  <si>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</si>
  <si>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</si>
  <si>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</si>
  <si>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</si>
  <si>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</si>
  <si>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</si>
  <si>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</si>
  <si>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</si>
  <si>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</si>
  <si>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</si>
  <si>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</si>
  <si>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</si>
  <si>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</si>
  <si>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</si>
  <si>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</si>
  <si>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</si>
  <si>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</si>
  <si>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</si>
  <si>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</si>
  <si>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</si>
  <si>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</si>
  <si>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</si>
  <si>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</si>
  <si>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</si>
  <si>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</si>
  <si>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</si>
  <si>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</si>
  <si>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</si>
  <si>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</si>
  <si>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</si>
  <si>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</si>
  <si>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</si>
  <si>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Marqeta,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</si>
  <si>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</si>
  <si>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</si>
  <si>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</si>
  <si>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</si>
  <si>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</si>
  <si>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</si>
  <si>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</si>
  <si>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51f58193-7765-390f-aa70-6c77ea8af3cc</t>
  </si>
  <si>
    <t>messageBoardId</t>
  </si>
  <si>
    <t>finmb_134231191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</si>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</sst>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rqet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6.617207380620521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1.82117824E9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-18.929504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-58.0</v>
      </c>
      <c r="C2" s="1">
        <v>-47.0</v>
      </c>
      <c r="D2" s="1">
        <v>-164.0</v>
      </c>
      <c r="E2" s="1">
        <v>-185.0</v>
      </c>
      <c r="F2" s="1">
        <v>-223.0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3.0</v>
      </c>
      <c r="D3" s="1">
        <v>3.0</v>
      </c>
      <c r="E3" s="1">
        <v>3.0</v>
      </c>
      <c r="F3" s="1">
        <v>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3.0</v>
      </c>
      <c r="D4" s="1">
        <v>3.0</v>
      </c>
      <c r="E4" s="1">
        <v>3.0</v>
      </c>
      <c r="F4" s="1">
        <v>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25.0</v>
      </c>
      <c r="C5" s="1">
        <v>54.0</v>
      </c>
      <c r="D5" s="1">
        <v>1.0</v>
      </c>
      <c r="E5" s="1">
        <v>-17.0</v>
      </c>
      <c r="F5" s="1">
        <v>-4.0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21.0</v>
      </c>
      <c r="C6" s="1">
        <v>28.0</v>
      </c>
      <c r="D6" s="1">
        <v>143.0</v>
      </c>
      <c r="E6" s="1">
        <v>161.0</v>
      </c>
      <c r="F6" s="1">
        <v>181.0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37.0</v>
      </c>
      <c r="C7" s="1">
        <v>3.0</v>
      </c>
      <c r="D7" s="1">
        <v>17.0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3.0</v>
      </c>
      <c r="D8" s="1">
        <v>5.0</v>
      </c>
      <c r="E8" s="1">
        <v>14.0</v>
      </c>
      <c r="F8" s="1">
        <v>35.0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-2.0</v>
      </c>
      <c r="C9" s="1">
        <v>-4.0</v>
      </c>
      <c r="D9" s="1">
        <v>-4.0</v>
      </c>
      <c r="E9" s="1">
        <v>-2.0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-83.0</v>
      </c>
      <c r="D10" s="1">
        <v>19.0</v>
      </c>
      <c r="E10" s="1">
        <v>25.0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16.0</v>
      </c>
      <c r="C11" s="1">
        <v>67.0</v>
      </c>
      <c r="D11" s="1">
        <v>73.0</v>
      </c>
      <c r="E11" s="1">
        <v>12.0</v>
      </c>
      <c r="F11" s="1">
        <v>27.0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-15.0</v>
      </c>
      <c r="C12" s="1">
        <v>50.0</v>
      </c>
      <c r="D12" s="1">
        <v>56.0</v>
      </c>
      <c r="E12" s="1">
        <v>-12.0</v>
      </c>
      <c r="F12" s="1">
        <v>21.0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-2.0</v>
      </c>
      <c r="D13" s="1">
        <v>-2.0</v>
      </c>
      <c r="E13" s="1">
        <v>-2.0</v>
      </c>
      <c r="F13" s="1">
        <v>-76.0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-136.0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-1.0</v>
      </c>
      <c r="F15" s="1">
        <v>-11.0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-95.0</v>
      </c>
      <c r="C16" s="1">
        <v>-55.0</v>
      </c>
      <c r="D16" s="1">
        <v>-326.0</v>
      </c>
      <c r="E16" s="1">
        <v>32.0</v>
      </c>
      <c r="F16" s="1">
        <v>187.0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-9.0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-100.0</v>
      </c>
      <c r="C18" s="1">
        <v>-57.0</v>
      </c>
      <c r="D18" s="1">
        <v>-329.0</v>
      </c>
      <c r="E18" s="1">
        <v>28.0</v>
      </c>
      <c r="F18" s="1">
        <v>38.0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-5.0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1.0</v>
      </c>
      <c r="C21" s="1">
        <v>3.0</v>
      </c>
      <c r="D21" s="1">
        <v>1330.0</v>
      </c>
      <c r="E21" s="1">
        <v>14.0</v>
      </c>
      <c r="F21" s="1">
        <v>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-23.0</v>
      </c>
      <c r="E22" s="1">
        <v>-93.0</v>
      </c>
      <c r="F22" s="1">
        <v>-217.0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143.0</v>
      </c>
      <c r="C23" s="1">
        <v>175.0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-3.0</v>
      </c>
      <c r="C24" s="1">
        <v>-10.0</v>
      </c>
      <c r="D24" s="1">
        <v>-4.0</v>
      </c>
      <c r="E24" s="1">
        <v>0.0</v>
      </c>
      <c r="F24" s="1">
        <v>-53.0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139.0</v>
      </c>
      <c r="C25" s="1">
        <v>167.0</v>
      </c>
      <c r="D25" s="1">
        <v>1300.0</v>
      </c>
      <c r="E25" s="1">
        <v>-79.0</v>
      </c>
      <c r="F25" s="1">
        <v>-262.0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23.0</v>
      </c>
      <c r="C26" s="1">
        <v>160.0</v>
      </c>
      <c r="D26" s="1">
        <v>1030.0</v>
      </c>
      <c r="E26" s="1">
        <v>-63.0</v>
      </c>
      <c r="F26" s="1">
        <v>-202.0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31.0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10.0</v>
      </c>
      <c r="D29" s="1">
        <v>20.0</v>
      </c>
      <c r="E29" s="1">
        <v>8.0</v>
      </c>
      <c r="F29" s="1">
        <v>43.0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57.0</v>
      </c>
      <c r="D30" s="1">
        <v>113.0</v>
      </c>
      <c r="E30" s="1">
        <v>38.0</v>
      </c>
      <c r="F30" s="1">
        <v>41.0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57.0</v>
      </c>
      <c r="D31" s="1">
        <v>113.0</v>
      </c>
      <c r="E31" s="1">
        <v>38.0</v>
      </c>
      <c r="F31" s="1">
        <v>41.0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-57.0</v>
      </c>
      <c r="D32" s="1">
        <v>-70.0</v>
      </c>
      <c r="E32" s="1">
        <v>-9.0</v>
      </c>
      <c r="F32" s="1">
        <v>-36.0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-5.0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60.0</v>
      </c>
      <c r="C3" s="1">
        <v>220.0</v>
      </c>
      <c r="D3" s="1">
        <v>1250.0</v>
      </c>
      <c r="E3" s="1">
        <v>1180.0</v>
      </c>
      <c r="F3" s="1">
        <v>981.0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95.0</v>
      </c>
      <c r="C4" s="1">
        <v>150.0</v>
      </c>
      <c r="D4" s="1">
        <v>464.0</v>
      </c>
      <c r="E4" s="1">
        <v>441.0</v>
      </c>
      <c r="F4" s="1">
        <v>269.0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156.0</v>
      </c>
      <c r="C5" s="1">
        <v>370.0</v>
      </c>
      <c r="D5" s="1">
        <v>1710.0</v>
      </c>
      <c r="E5" s="1">
        <v>1620.0</v>
      </c>
      <c r="F5" s="1">
        <v>1250.0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26.0</v>
      </c>
      <c r="C6" s="1">
        <v>41.0</v>
      </c>
      <c r="D6" s="1">
        <v>55.0</v>
      </c>
      <c r="E6" s="1">
        <v>76.0</v>
      </c>
      <c r="F6" s="1">
        <v>105.0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0.0</v>
      </c>
      <c r="E7" s="1">
        <v>3.0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26.0</v>
      </c>
      <c r="C8" s="1">
        <v>41.0</v>
      </c>
      <c r="D8" s="1">
        <v>55.0</v>
      </c>
      <c r="E8" s="1">
        <v>80.0</v>
      </c>
      <c r="F8" s="1">
        <v>109.0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3.0</v>
      </c>
      <c r="E9" s="1">
        <v>5.0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3.0</v>
      </c>
      <c r="C10" s="1">
        <v>6.0</v>
      </c>
      <c r="D10" s="1">
        <v>12.0</v>
      </c>
      <c r="E10" s="1">
        <v>19.0</v>
      </c>
      <c r="F10" s="1">
        <v>14.0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7.0</v>
      </c>
      <c r="C11" s="1">
        <v>7.0</v>
      </c>
      <c r="D11" s="1">
        <v>7.0</v>
      </c>
      <c r="E11" s="1">
        <v>7.0</v>
      </c>
      <c r="F11" s="1">
        <v>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4.0</v>
      </c>
      <c r="C12" s="1">
        <v>5.0</v>
      </c>
      <c r="D12" s="1">
        <v>6.0</v>
      </c>
      <c r="E12" s="1">
        <v>9.0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197.0</v>
      </c>
      <c r="C13" s="1">
        <v>431.0</v>
      </c>
      <c r="D13" s="1">
        <v>1800.0</v>
      </c>
      <c r="E13" s="1">
        <v>1750.0</v>
      </c>
      <c r="F13" s="1">
        <v>1390.0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32.0</v>
      </c>
      <c r="C14" s="1">
        <v>32.0</v>
      </c>
      <c r="D14" s="1">
        <v>33.0</v>
      </c>
      <c r="E14" s="1">
        <v>31.0</v>
      </c>
      <c r="F14" s="1">
        <v>45.0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-6.0</v>
      </c>
      <c r="C15" s="1">
        <v>-9.0</v>
      </c>
      <c r="D15" s="1">
        <v>-12.0</v>
      </c>
      <c r="E15" s="1">
        <v>-15.0</v>
      </c>
      <c r="F15" s="1">
        <v>-20.0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25.0</v>
      </c>
      <c r="C16" s="1">
        <v>22.0</v>
      </c>
      <c r="D16" s="1">
        <v>20.0</v>
      </c>
      <c r="E16" s="1">
        <v>16.0</v>
      </c>
      <c r="F16" s="1">
        <v>25.0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8.0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0.0</v>
      </c>
      <c r="F18" s="1">
        <v>124.0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0.0</v>
      </c>
      <c r="E19" s="1">
        <v>0.0</v>
      </c>
      <c r="F19" s="1">
        <v>35.0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29.0</v>
      </c>
      <c r="D20" s="1">
        <v>92.0</v>
      </c>
      <c r="E20" s="1">
        <v>1.0</v>
      </c>
      <c r="F20" s="1">
        <v>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21.0</v>
      </c>
      <c r="C21" s="1">
        <v>3.0</v>
      </c>
      <c r="D21" s="1">
        <v>1.0</v>
      </c>
      <c r="E21" s="1">
        <v>5.0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223.0</v>
      </c>
      <c r="C22" s="1">
        <v>458.0</v>
      </c>
      <c r="D22" s="1">
        <v>1830.0</v>
      </c>
      <c r="E22" s="1">
        <v>1770.0</v>
      </c>
      <c r="F22" s="1">
        <v>1590.0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2.0</v>
      </c>
      <c r="C24" s="1">
        <v>2.0</v>
      </c>
      <c r="D24" s="1">
        <v>2.0</v>
      </c>
      <c r="E24" s="1">
        <v>3.0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58.0</v>
      </c>
      <c r="C25" s="1">
        <v>122.0</v>
      </c>
      <c r="D25" s="1">
        <v>210.0</v>
      </c>
      <c r="E25" s="1">
        <v>256.0</v>
      </c>
      <c r="F25" s="1">
        <v>316.0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2.0</v>
      </c>
      <c r="C26" s="1">
        <v>2.0</v>
      </c>
      <c r="D26" s="1">
        <v>3.0</v>
      </c>
      <c r="E26" s="1">
        <v>3.0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68.0</v>
      </c>
      <c r="C27" s="1">
        <v>3.0</v>
      </c>
      <c r="D27" s="1">
        <v>19.0</v>
      </c>
      <c r="E27" s="1">
        <v>17.0</v>
      </c>
      <c r="F27" s="1">
        <v>11.0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9.0</v>
      </c>
      <c r="D28" s="1">
        <v>3.0</v>
      </c>
      <c r="E28" s="1">
        <v>2.0</v>
      </c>
      <c r="F28" s="1">
        <v>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64.0</v>
      </c>
      <c r="C29" s="1">
        <v>141.0</v>
      </c>
      <c r="D29" s="1">
        <v>238.0</v>
      </c>
      <c r="E29" s="1">
        <v>283.0</v>
      </c>
      <c r="F29" s="1">
        <v>337.0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17.0</v>
      </c>
      <c r="C30" s="1">
        <v>15.0</v>
      </c>
      <c r="D30" s="1">
        <v>12.0</v>
      </c>
      <c r="E30" s="1">
        <v>9.0</v>
      </c>
      <c r="F30" s="1">
        <v>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2.0</v>
      </c>
      <c r="C31" s="1">
        <v>8.0</v>
      </c>
      <c r="D31" s="1">
        <v>6.0</v>
      </c>
      <c r="E31" s="1">
        <v>4.0</v>
      </c>
      <c r="F31" s="1">
        <v>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37.0</v>
      </c>
      <c r="C32" s="1">
        <v>1.0</v>
      </c>
      <c r="D32" s="1">
        <v>45.0</v>
      </c>
      <c r="E32" s="1">
        <v>1.0</v>
      </c>
      <c r="F32" s="1">
        <v>52.0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85.0</v>
      </c>
      <c r="C33" s="1">
        <v>167.0</v>
      </c>
      <c r="D33" s="1">
        <v>257.0</v>
      </c>
      <c r="E33" s="1">
        <v>297.0</v>
      </c>
      <c r="F33" s="1">
        <v>346.0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336.0</v>
      </c>
      <c r="C34" s="1">
        <v>502.0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56.0</v>
      </c>
      <c r="C35" s="1">
        <v>2.0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336.0</v>
      </c>
      <c r="C36" s="1">
        <v>504.0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1.0</v>
      </c>
      <c r="C37" s="1">
        <v>1.0</v>
      </c>
      <c r="D37" s="1">
        <v>5.0</v>
      </c>
      <c r="E37" s="1">
        <v>5.0</v>
      </c>
      <c r="F37" s="1">
        <v>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7.0</v>
      </c>
      <c r="C38" s="1">
        <v>39.0</v>
      </c>
      <c r="D38" s="1">
        <v>1990.0</v>
      </c>
      <c r="E38" s="1">
        <v>2080.0</v>
      </c>
      <c r="F38" s="1">
        <v>2070.0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-206.0</v>
      </c>
      <c r="C39" s="1">
        <v>-254.0</v>
      </c>
      <c r="D39" s="1">
        <v>-417.0</v>
      </c>
      <c r="E39" s="1">
        <v>-602.0</v>
      </c>
      <c r="F39" s="1">
        <v>-825.0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4.0</v>
      </c>
      <c r="C40" s="1">
        <v>2.0</v>
      </c>
      <c r="D40" s="1">
        <v>-2.0</v>
      </c>
      <c r="E40" s="1">
        <v>-7.0</v>
      </c>
      <c r="F40" s="1">
        <v>76.0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-198.0</v>
      </c>
      <c r="C41" s="1">
        <v>-214.0</v>
      </c>
      <c r="D41" s="1">
        <v>1570.0</v>
      </c>
      <c r="E41" s="1">
        <v>1470.0</v>
      </c>
      <c r="F41" s="1">
        <v>1240.0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138.0</v>
      </c>
      <c r="C42" s="1">
        <v>291.0</v>
      </c>
      <c r="D42" s="1">
        <v>1570.0</v>
      </c>
      <c r="E42" s="1">
        <v>1470.0</v>
      </c>
      <c r="F42" s="1">
        <v>1240.0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223.0</v>
      </c>
      <c r="C43" s="1">
        <v>458.0</v>
      </c>
      <c r="D43" s="1">
        <v>1830.0</v>
      </c>
      <c r="E43" s="1">
        <v>1770.0</v>
      </c>
      <c r="F43" s="1">
        <v>1590.0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118.0</v>
      </c>
      <c r="C45" s="1">
        <v>130.0</v>
      </c>
      <c r="D45" s="1">
        <v>543.0</v>
      </c>
      <c r="E45" s="1">
        <v>539.0</v>
      </c>
      <c r="F45" s="1">
        <v>514.0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118.0</v>
      </c>
      <c r="C46" s="1">
        <v>130.0</v>
      </c>
      <c r="D46" s="1">
        <v>541.0</v>
      </c>
      <c r="E46" s="1">
        <v>541.0</v>
      </c>
      <c r="F46" s="1">
        <v>520.0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 t="s">
        <v>103</v>
      </c>
      <c r="C47" s="1" t="s">
        <v>104</v>
      </c>
      <c r="D47" s="1" t="s">
        <v>105</v>
      </c>
      <c r="E47" s="1" t="s">
        <v>106</v>
      </c>
      <c r="F47" s="1" t="s">
        <v>107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-198.0</v>
      </c>
      <c r="C48" s="1">
        <v>-214.0</v>
      </c>
      <c r="D48" s="1">
        <v>1570.0</v>
      </c>
      <c r="E48" s="1">
        <v>1470.0</v>
      </c>
      <c r="F48" s="1">
        <v>1080.0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 t="s">
        <v>103</v>
      </c>
      <c r="C49" s="1" t="s">
        <v>104</v>
      </c>
      <c r="D49" s="1" t="s">
        <v>105</v>
      </c>
      <c r="E49" s="1" t="s">
        <v>106</v>
      </c>
      <c r="F49" s="1" t="s">
        <v>110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19.0</v>
      </c>
      <c r="C50" s="1">
        <v>18.0</v>
      </c>
      <c r="D50" s="1">
        <v>15.0</v>
      </c>
      <c r="E50" s="1">
        <v>12.0</v>
      </c>
      <c r="F50" s="1">
        <v>9.0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-136.0</v>
      </c>
      <c r="C51" s="1">
        <v>-352.0</v>
      </c>
      <c r="D51" s="1">
        <v>-1700.0</v>
      </c>
      <c r="E51" s="1">
        <v>-1610.0</v>
      </c>
      <c r="F51" s="1">
        <v>-1240.0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30.0</v>
      </c>
      <c r="C52" s="1">
        <v>34.0</v>
      </c>
      <c r="D52" s="1">
        <v>33.0</v>
      </c>
      <c r="E52" s="1">
        <v>36.0</v>
      </c>
      <c r="F52" s="1">
        <v>34.0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0.0</v>
      </c>
      <c r="C53" s="1">
        <v>0.0</v>
      </c>
      <c r="D53" s="1">
        <v>8.0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8.0</v>
      </c>
      <c r="C55" s="1">
        <v>9.0</v>
      </c>
      <c r="D55" s="1">
        <v>11.0</v>
      </c>
      <c r="E55" s="1">
        <v>11.0</v>
      </c>
      <c r="F55" s="1">
        <v>11.0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0.0</v>
      </c>
      <c r="C56" s="1">
        <v>509.0</v>
      </c>
      <c r="D56" s="1">
        <v>789.0</v>
      </c>
      <c r="E56" s="1">
        <v>958.0</v>
      </c>
      <c r="F56" s="1">
        <v>771.0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118</v>
      </c>
      <c r="B57" s="1">
        <v>20.0</v>
      </c>
      <c r="C57" s="1">
        <v>10.0</v>
      </c>
      <c r="D57" s="1">
        <v>20.0</v>
      </c>
      <c r="E57" s="1">
        <v>30.0</v>
      </c>
      <c r="F57" s="1">
        <v>30.0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143.0</v>
      </c>
      <c r="C2" s="1">
        <v>290.0</v>
      </c>
      <c r="D2" s="1">
        <v>517.0</v>
      </c>
      <c r="E2" s="1">
        <v>748.0</v>
      </c>
      <c r="F2" s="1">
        <v>676.0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143.0</v>
      </c>
      <c r="C3" s="1">
        <v>290.0</v>
      </c>
      <c r="D3" s="1">
        <v>517.0</v>
      </c>
      <c r="E3" s="1">
        <v>748.0</v>
      </c>
      <c r="F3" s="1">
        <v>676.0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82.0</v>
      </c>
      <c r="C4" s="1">
        <v>172.0</v>
      </c>
      <c r="D4" s="1">
        <v>285.0</v>
      </c>
      <c r="E4" s="1">
        <v>428.0</v>
      </c>
      <c r="F4" s="1">
        <v>347.0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60.0</v>
      </c>
      <c r="C5" s="1">
        <v>118.0</v>
      </c>
      <c r="D5" s="1">
        <v>232.0</v>
      </c>
      <c r="E5" s="1">
        <v>320.0</v>
      </c>
      <c r="F5" s="1">
        <v>330.0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101.0</v>
      </c>
      <c r="C6" s="1">
        <v>143.0</v>
      </c>
      <c r="D6" s="1">
        <v>343.0</v>
      </c>
      <c r="E6" s="1">
        <v>447.0</v>
      </c>
      <c r="F6" s="1">
        <v>528.0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7.0</v>
      </c>
      <c r="C7" s="1">
        <v>13.0</v>
      </c>
      <c r="D7" s="1">
        <v>33.0</v>
      </c>
      <c r="E7" s="1">
        <v>52.0</v>
      </c>
      <c r="F7" s="1">
        <v>55.0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3.0</v>
      </c>
      <c r="C8" s="1">
        <v>3.0</v>
      </c>
      <c r="D8" s="1">
        <v>3.0</v>
      </c>
      <c r="E8" s="1">
        <v>3.0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7.0</v>
      </c>
      <c r="C9" s="1">
        <v>5.0</v>
      </c>
      <c r="D9" s="1">
        <v>13.0</v>
      </c>
      <c r="E9" s="1">
        <v>26.0</v>
      </c>
      <c r="F9" s="1">
        <v>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119.0</v>
      </c>
      <c r="C10" s="1">
        <v>165.0</v>
      </c>
      <c r="D10" s="1">
        <v>394.0</v>
      </c>
      <c r="E10" s="1">
        <v>530.0</v>
      </c>
      <c r="F10" s="1">
        <v>613.0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-58.0</v>
      </c>
      <c r="C11" s="1">
        <v>-47.0</v>
      </c>
      <c r="D11" s="1">
        <v>-162.0</v>
      </c>
      <c r="E11" s="1">
        <v>-210.0</v>
      </c>
      <c r="F11" s="1">
        <v>-283.0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1.0</v>
      </c>
      <c r="C12" s="1">
        <v>-52.0</v>
      </c>
      <c r="D12" s="1">
        <v>-2.0</v>
      </c>
      <c r="E12" s="1">
        <v>24.0</v>
      </c>
      <c r="F12" s="1">
        <v>34.0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-57.0</v>
      </c>
      <c r="C13" s="1">
        <v>-47.0</v>
      </c>
      <c r="D13" s="1">
        <v>-165.0</v>
      </c>
      <c r="E13" s="1">
        <v>-185.0</v>
      </c>
      <c r="F13" s="1">
        <v>-248.0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-75.0</v>
      </c>
      <c r="C14" s="1">
        <v>0.0</v>
      </c>
      <c r="D14" s="1">
        <v>0.0</v>
      </c>
      <c r="E14" s="1">
        <v>0.0</v>
      </c>
      <c r="F14" s="1">
        <v>17.0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-58.0</v>
      </c>
      <c r="C15" s="1">
        <v>-47.0</v>
      </c>
      <c r="D15" s="1">
        <v>-165.0</v>
      </c>
      <c r="E15" s="1">
        <v>-185.0</v>
      </c>
      <c r="F15" s="1">
        <v>-231.0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3.0</v>
      </c>
      <c r="C16" s="1">
        <v>8.0</v>
      </c>
      <c r="D16" s="1">
        <v>-64.0</v>
      </c>
      <c r="E16" s="1">
        <v>-10.0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-58.0</v>
      </c>
      <c r="C17" s="1">
        <v>-47.0</v>
      </c>
      <c r="D17" s="1">
        <v>-164.0</v>
      </c>
      <c r="E17" s="1">
        <v>-185.0</v>
      </c>
      <c r="F17" s="1">
        <v>-223.0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-58.0</v>
      </c>
      <c r="C18" s="1">
        <v>-47.0</v>
      </c>
      <c r="D18" s="1">
        <v>-164.0</v>
      </c>
      <c r="E18" s="1">
        <v>-185.0</v>
      </c>
      <c r="F18" s="1">
        <v>-223.0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-58.0</v>
      </c>
      <c r="C19" s="1">
        <v>-47.0</v>
      </c>
      <c r="D19" s="1">
        <v>-164.0</v>
      </c>
      <c r="E19" s="1">
        <v>-185.0</v>
      </c>
      <c r="F19" s="1">
        <v>-223.0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64.0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-122.0</v>
      </c>
      <c r="C21" s="1">
        <v>-47.0</v>
      </c>
      <c r="D21" s="1">
        <v>-164.0</v>
      </c>
      <c r="E21" s="1">
        <v>-185.0</v>
      </c>
      <c r="F21" s="1">
        <v>-223.0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-122.0</v>
      </c>
      <c r="C22" s="1">
        <v>-47.0</v>
      </c>
      <c r="D22" s="1">
        <v>-164.0</v>
      </c>
      <c r="E22" s="1">
        <v>-185.0</v>
      </c>
      <c r="F22" s="1">
        <v>-223.0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 t="s">
        <v>142</v>
      </c>
      <c r="C24" s="1" t="s">
        <v>143</v>
      </c>
      <c r="D24" s="1" t="s">
        <v>144</v>
      </c>
      <c r="E24" s="1" t="s">
        <v>145</v>
      </c>
      <c r="F24" s="1" t="s">
        <v>146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 t="s">
        <v>142</v>
      </c>
      <c r="C25" s="1" t="s">
        <v>143</v>
      </c>
      <c r="D25" s="1" t="s">
        <v>144</v>
      </c>
      <c r="E25" s="1" t="s">
        <v>145</v>
      </c>
      <c r="F25" s="1" t="s">
        <v>146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>
        <v>114.0</v>
      </c>
      <c r="C26" s="1">
        <v>123.0</v>
      </c>
      <c r="D26" s="1">
        <v>363.0</v>
      </c>
      <c r="E26" s="1">
        <v>545.0</v>
      </c>
      <c r="F26" s="1">
        <v>533.0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142</v>
      </c>
      <c r="C27" s="1" t="s">
        <v>143</v>
      </c>
      <c r="D27" s="1" t="s">
        <v>144</v>
      </c>
      <c r="E27" s="1" t="s">
        <v>145</v>
      </c>
      <c r="F27" s="1" t="s">
        <v>146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 t="s">
        <v>142</v>
      </c>
      <c r="C28" s="1" t="s">
        <v>143</v>
      </c>
      <c r="D28" s="1" t="s">
        <v>144</v>
      </c>
      <c r="E28" s="1" t="s">
        <v>145</v>
      </c>
      <c r="F28" s="1" t="s">
        <v>146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114.0</v>
      </c>
      <c r="C29" s="1">
        <v>123.0</v>
      </c>
      <c r="D29" s="1">
        <v>363.0</v>
      </c>
      <c r="E29" s="1">
        <v>545.0</v>
      </c>
      <c r="F29" s="1">
        <v>533.0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153</v>
      </c>
      <c r="C30" s="1" t="s">
        <v>154</v>
      </c>
      <c r="D30" s="1" t="s">
        <v>155</v>
      </c>
      <c r="E30" s="1" t="s">
        <v>156</v>
      </c>
      <c r="F30" s="1" t="s">
        <v>157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153</v>
      </c>
      <c r="C31" s="1" t="s">
        <v>154</v>
      </c>
      <c r="D31" s="1" t="s">
        <v>155</v>
      </c>
      <c r="E31" s="1" t="s">
        <v>156</v>
      </c>
      <c r="F31" s="1" t="s">
        <v>157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-55.0</v>
      </c>
      <c r="C33" s="1">
        <v>-43.0</v>
      </c>
      <c r="D33" s="1">
        <v>-158.0</v>
      </c>
      <c r="E33" s="1">
        <v>-206.0</v>
      </c>
      <c r="F33" s="1">
        <v>-272.0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-58.0</v>
      </c>
      <c r="C34" s="1">
        <v>-47.0</v>
      </c>
      <c r="D34" s="1">
        <v>-162.0</v>
      </c>
      <c r="E34" s="1">
        <v>-210.0</v>
      </c>
      <c r="F34" s="1">
        <v>-283.0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-58.0</v>
      </c>
      <c r="C35" s="1">
        <v>-47.0</v>
      </c>
      <c r="D35" s="1">
        <v>-162.0</v>
      </c>
      <c r="E35" s="1">
        <v>-210.0</v>
      </c>
      <c r="F35" s="1">
        <v>-283.0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-52.0</v>
      </c>
      <c r="C36" s="1">
        <v>-39.0</v>
      </c>
      <c r="D36" s="1">
        <v>-154.0</v>
      </c>
      <c r="E36" s="1">
        <v>-201.0</v>
      </c>
      <c r="F36" s="1">
        <v>-268.0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0.0</v>
      </c>
      <c r="C38" s="1">
        <v>1.0</v>
      </c>
      <c r="D38" s="1">
        <v>3.0</v>
      </c>
      <c r="E38" s="1">
        <v>35.0</v>
      </c>
      <c r="F38" s="1">
        <v>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7.0</v>
      </c>
      <c r="C39" s="1">
        <v>14.0</v>
      </c>
      <c r="D39" s="1">
        <v>0.0</v>
      </c>
      <c r="E39" s="1">
        <v>1.0</v>
      </c>
      <c r="F39" s="1">
        <v>-13.0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7.0</v>
      </c>
      <c r="C40" s="1">
        <v>16.0</v>
      </c>
      <c r="D40" s="1">
        <v>3.0</v>
      </c>
      <c r="E40" s="1">
        <v>37.0</v>
      </c>
      <c r="F40" s="1">
        <v>-5.0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0.0</v>
      </c>
      <c r="C41" s="1">
        <v>0.0</v>
      </c>
      <c r="D41" s="1">
        <v>0.0</v>
      </c>
      <c r="E41" s="1">
        <v>0.0</v>
      </c>
      <c r="F41" s="1">
        <v>-8.0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-4.0</v>
      </c>
      <c r="C42" s="1">
        <v>-7.0</v>
      </c>
      <c r="D42" s="1">
        <v>-67.0</v>
      </c>
      <c r="E42" s="1">
        <v>-47.0</v>
      </c>
      <c r="F42" s="1">
        <v>81.0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-4.0</v>
      </c>
      <c r="C43" s="1">
        <v>-7.0</v>
      </c>
      <c r="D43" s="1">
        <v>-67.0</v>
      </c>
      <c r="E43" s="1">
        <v>-47.0</v>
      </c>
      <c r="F43" s="1">
        <v>-7.0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-35.0</v>
      </c>
      <c r="C44" s="1">
        <v>-29.0</v>
      </c>
      <c r="D44" s="1">
        <v>-103.0</v>
      </c>
      <c r="E44" s="1">
        <v>-116.0</v>
      </c>
      <c r="F44" s="1">
        <v>-155.0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1.0</v>
      </c>
      <c r="C46" s="1">
        <v>1.0</v>
      </c>
      <c r="D46" s="1">
        <v>1.0</v>
      </c>
      <c r="E46" s="1">
        <v>2.0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98.0</v>
      </c>
      <c r="C47" s="1">
        <v>27.0</v>
      </c>
      <c r="D47" s="1">
        <v>58.0</v>
      </c>
      <c r="E47" s="1">
        <v>1.0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2.0</v>
      </c>
      <c r="C48" s="1">
        <v>1.0</v>
      </c>
      <c r="D48" s="1">
        <v>2.0</v>
      </c>
      <c r="E48" s="1">
        <v>4.0</v>
      </c>
      <c r="F48" s="1">
        <v>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8.0</v>
      </c>
      <c r="C49" s="1">
        <v>10.0</v>
      </c>
      <c r="D49" s="1">
        <v>18.0</v>
      </c>
      <c r="E49" s="1">
        <v>23.0</v>
      </c>
      <c r="F49" s="1">
        <v>21.0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7.0</v>
      </c>
      <c r="C50" s="1">
        <v>13.0</v>
      </c>
      <c r="D50" s="1">
        <v>33.0</v>
      </c>
      <c r="E50" s="1">
        <v>52.0</v>
      </c>
      <c r="F50" s="1">
        <v>55.0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3.0</v>
      </c>
      <c r="C51" s="1">
        <v>4.0</v>
      </c>
      <c r="D51" s="1">
        <v>4.0</v>
      </c>
      <c r="E51" s="1">
        <v>4.0</v>
      </c>
      <c r="F51" s="1">
        <v>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21.0</v>
      </c>
      <c r="C52" s="1">
        <v>28.0</v>
      </c>
      <c r="D52" s="1">
        <v>143.0</v>
      </c>
      <c r="E52" s="1">
        <v>161.0</v>
      </c>
      <c r="F52" s="1">
        <v>181.0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0.0</v>
      </c>
      <c r="C53" s="1">
        <v>0.0</v>
      </c>
      <c r="D53" s="1">
        <v>0.0</v>
      </c>
      <c r="E53" s="1">
        <v>0.0</v>
      </c>
      <c r="F53" s="1">
        <v>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21.0</v>
      </c>
      <c r="C54" s="1">
        <v>28.0</v>
      </c>
      <c r="D54" s="1">
        <v>143.0</v>
      </c>
      <c r="E54" s="1">
        <v>161.0</v>
      </c>
      <c r="F54" s="1">
        <v>184.0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>
        <v>0.0</v>
      </c>
      <c r="C3" s="1" t="s">
        <v>188</v>
      </c>
      <c r="D3" s="1" t="s">
        <v>189</v>
      </c>
      <c r="E3" s="1" t="s">
        <v>190</v>
      </c>
      <c r="F3" s="1" t="s">
        <v>191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>
        <v>0.0</v>
      </c>
      <c r="C4" s="1" t="s">
        <v>193</v>
      </c>
      <c r="D4" s="1" t="s">
        <v>194</v>
      </c>
      <c r="E4" s="1" t="s">
        <v>195</v>
      </c>
      <c r="F4" s="1" t="s">
        <v>196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>
        <v>0.0</v>
      </c>
      <c r="C5" s="1" t="s">
        <v>198</v>
      </c>
      <c r="D5" s="1" t="s">
        <v>199</v>
      </c>
      <c r="E5" s="1" t="s">
        <v>200</v>
      </c>
      <c r="F5" s="1" t="s">
        <v>201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>
        <v>0.0</v>
      </c>
      <c r="C6" s="1" t="s">
        <v>203</v>
      </c>
      <c r="D6" s="1" t="s">
        <v>204</v>
      </c>
      <c r="E6" s="1" t="s">
        <v>200</v>
      </c>
      <c r="F6" s="1" t="s">
        <v>201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 t="s">
        <v>207</v>
      </c>
      <c r="C8" s="1" t="s">
        <v>208</v>
      </c>
      <c r="D8" s="1" t="s">
        <v>209</v>
      </c>
      <c r="E8" s="1" t="s">
        <v>210</v>
      </c>
      <c r="F8" s="1" t="s">
        <v>211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212</v>
      </c>
      <c r="B9" s="1" t="s">
        <v>213</v>
      </c>
      <c r="C9" s="1" t="s">
        <v>214</v>
      </c>
      <c r="D9" s="1" t="s">
        <v>215</v>
      </c>
      <c r="E9" s="1" t="s">
        <v>216</v>
      </c>
      <c r="F9" s="1" t="s">
        <v>217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218</v>
      </c>
      <c r="B10" s="1" t="s">
        <v>219</v>
      </c>
      <c r="C10" s="1" t="s">
        <v>220</v>
      </c>
      <c r="D10" s="1" t="s">
        <v>221</v>
      </c>
      <c r="E10" s="1" t="s">
        <v>222</v>
      </c>
      <c r="F10" s="1" t="s">
        <v>223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1" t="s">
        <v>225</v>
      </c>
      <c r="C11" s="1" t="s">
        <v>226</v>
      </c>
      <c r="D11" s="1" t="s">
        <v>227</v>
      </c>
      <c r="E11" s="1" t="s">
        <v>228</v>
      </c>
      <c r="F11" s="1" t="s">
        <v>229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230</v>
      </c>
      <c r="B12" s="1" t="s">
        <v>225</v>
      </c>
      <c r="C12" s="1" t="s">
        <v>226</v>
      </c>
      <c r="D12" s="1" t="s">
        <v>227</v>
      </c>
      <c r="E12" s="1" t="s">
        <v>228</v>
      </c>
      <c r="F12" s="1" t="s">
        <v>229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231</v>
      </c>
      <c r="B13" s="1" t="s">
        <v>232</v>
      </c>
      <c r="C13" s="1" t="s">
        <v>233</v>
      </c>
      <c r="D13" s="1" t="s">
        <v>234</v>
      </c>
      <c r="E13" s="1" t="s">
        <v>235</v>
      </c>
      <c r="F13" s="1" t="s">
        <v>236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237</v>
      </c>
      <c r="B14" s="1" t="s">
        <v>232</v>
      </c>
      <c r="C14" s="1" t="s">
        <v>233</v>
      </c>
      <c r="D14" s="1" t="s">
        <v>234</v>
      </c>
      <c r="E14" s="1" t="s">
        <v>235</v>
      </c>
      <c r="F14" s="1" t="s">
        <v>236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238</v>
      </c>
      <c r="B15" s="1" t="s">
        <v>239</v>
      </c>
      <c r="C15" s="1" t="s">
        <v>233</v>
      </c>
      <c r="D15" s="1" t="s">
        <v>234</v>
      </c>
      <c r="E15" s="1" t="s">
        <v>235</v>
      </c>
      <c r="F15" s="1" t="s">
        <v>236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240</v>
      </c>
      <c r="B16" s="1" t="s">
        <v>241</v>
      </c>
      <c r="C16" s="1" t="s">
        <v>242</v>
      </c>
      <c r="D16" s="1" t="s">
        <v>243</v>
      </c>
      <c r="E16" s="1" t="s">
        <v>244</v>
      </c>
      <c r="F16" s="1" t="s">
        <v>245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246</v>
      </c>
      <c r="B17" s="1">
        <v>0.0</v>
      </c>
      <c r="C17" s="1" t="s">
        <v>247</v>
      </c>
      <c r="D17" s="1" t="s">
        <v>248</v>
      </c>
      <c r="E17" s="1" t="s">
        <v>249</v>
      </c>
      <c r="F17" s="1" t="s">
        <v>250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251</v>
      </c>
      <c r="B18" s="1">
        <v>0.0</v>
      </c>
      <c r="C18" s="1" t="s">
        <v>247</v>
      </c>
      <c r="D18" s="1" t="s">
        <v>248</v>
      </c>
      <c r="E18" s="1" t="s">
        <v>249</v>
      </c>
      <c r="F18" s="1" t="s">
        <v>250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252</v>
      </c>
      <c r="B20" s="1">
        <v>0.0</v>
      </c>
      <c r="C20" s="1" t="s">
        <v>253</v>
      </c>
      <c r="D20" s="1" t="s">
        <v>254</v>
      </c>
      <c r="E20" s="1" t="s">
        <v>255</v>
      </c>
      <c r="F20" s="1" t="s">
        <v>256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257</v>
      </c>
      <c r="B21" s="1">
        <v>0.0</v>
      </c>
      <c r="C21" s="1" t="s">
        <v>258</v>
      </c>
      <c r="D21" s="1" t="s">
        <v>259</v>
      </c>
      <c r="E21" s="1" t="s">
        <v>260</v>
      </c>
      <c r="F21" s="1" t="s">
        <v>261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262</v>
      </c>
      <c r="B22" s="1">
        <v>0.0</v>
      </c>
      <c r="C22" s="1" t="s">
        <v>263</v>
      </c>
      <c r="D22" s="1" t="s">
        <v>264</v>
      </c>
      <c r="E22" s="1" t="s">
        <v>265</v>
      </c>
      <c r="F22" s="1" t="s">
        <v>266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267</v>
      </c>
      <c r="B23" s="1">
        <v>0.0</v>
      </c>
      <c r="C23" s="1">
        <v>0.0</v>
      </c>
      <c r="D23" s="1" t="s">
        <v>268</v>
      </c>
      <c r="E23" s="1" t="s">
        <v>269</v>
      </c>
      <c r="F23" s="1" t="s">
        <v>270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272</v>
      </c>
      <c r="B25" s="1" t="s">
        <v>273</v>
      </c>
      <c r="C25" s="1" t="s">
        <v>274</v>
      </c>
      <c r="D25" s="1" t="s">
        <v>275</v>
      </c>
      <c r="E25" s="1" t="s">
        <v>276</v>
      </c>
      <c r="F25" s="1" t="s">
        <v>277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1" t="s">
        <v>279</v>
      </c>
      <c r="C26" s="1" t="s">
        <v>280</v>
      </c>
      <c r="D26" s="1" t="s">
        <v>281</v>
      </c>
      <c r="E26" s="1" t="s">
        <v>282</v>
      </c>
      <c r="F26" s="1" t="s">
        <v>283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284</v>
      </c>
      <c r="B27" s="1" t="s">
        <v>154</v>
      </c>
      <c r="C27" s="1" t="s">
        <v>285</v>
      </c>
      <c r="D27" s="1" t="s">
        <v>286</v>
      </c>
      <c r="E27" s="1" t="s">
        <v>287</v>
      </c>
      <c r="F27" s="1" t="s">
        <v>167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288</v>
      </c>
      <c r="B28" s="1">
        <v>0.0</v>
      </c>
      <c r="C28" s="1" t="s">
        <v>289</v>
      </c>
      <c r="D28" s="1" t="s">
        <v>290</v>
      </c>
      <c r="E28" s="1" t="s">
        <v>291</v>
      </c>
      <c r="F28" s="1" t="s">
        <v>292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293</v>
      </c>
      <c r="B29" s="1">
        <v>0.0</v>
      </c>
      <c r="C29" s="1">
        <v>0.0</v>
      </c>
      <c r="D29" s="1" t="s">
        <v>294</v>
      </c>
      <c r="E29" s="1" t="s">
        <v>295</v>
      </c>
      <c r="F29" s="1" t="s">
        <v>296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297</v>
      </c>
      <c r="B30" s="1">
        <v>0.0</v>
      </c>
      <c r="C30" s="1" t="s">
        <v>298</v>
      </c>
      <c r="D30" s="1" t="s">
        <v>299</v>
      </c>
      <c r="E30" s="1" t="s">
        <v>300</v>
      </c>
      <c r="F30" s="1" t="s">
        <v>301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302</v>
      </c>
      <c r="B31" s="1">
        <v>0.0</v>
      </c>
      <c r="C31" s="1">
        <v>0.0</v>
      </c>
      <c r="D31" s="1" t="s">
        <v>303</v>
      </c>
      <c r="E31" s="1" t="s">
        <v>304</v>
      </c>
      <c r="F31" s="1" t="s">
        <v>305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307</v>
      </c>
      <c r="B33" s="1" t="s">
        <v>308</v>
      </c>
      <c r="C33" s="1" t="s">
        <v>309</v>
      </c>
      <c r="D33" s="1" t="s">
        <v>310</v>
      </c>
      <c r="E33" s="1" t="s">
        <v>311</v>
      </c>
      <c r="F33" s="1" t="s">
        <v>312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313</v>
      </c>
      <c r="B34" s="1" t="s">
        <v>314</v>
      </c>
      <c r="C34" s="1" t="s">
        <v>315</v>
      </c>
      <c r="D34" s="1" t="s">
        <v>316</v>
      </c>
      <c r="E34" s="1" t="s">
        <v>311</v>
      </c>
      <c r="F34" s="1" t="s">
        <v>317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318</v>
      </c>
      <c r="B35" s="1" t="s">
        <v>319</v>
      </c>
      <c r="C35" s="1" t="s">
        <v>320</v>
      </c>
      <c r="D35" s="1" t="s">
        <v>321</v>
      </c>
      <c r="E35" s="1" t="s">
        <v>322</v>
      </c>
      <c r="F35" s="1" t="s">
        <v>323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324</v>
      </c>
      <c r="B36" s="1" t="s">
        <v>325</v>
      </c>
      <c r="C36" s="1">
        <v>5.0</v>
      </c>
      <c r="D36" s="1" t="s">
        <v>326</v>
      </c>
      <c r="E36" s="1" t="s">
        <v>322</v>
      </c>
      <c r="F36" s="1" t="s">
        <v>323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327</v>
      </c>
      <c r="B37" s="1" t="s">
        <v>328</v>
      </c>
      <c r="C37" s="1" t="s">
        <v>329</v>
      </c>
      <c r="D37" s="1" t="s">
        <v>330</v>
      </c>
      <c r="E37" s="1" t="s">
        <v>331</v>
      </c>
      <c r="F37" s="1" t="s">
        <v>332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333</v>
      </c>
      <c r="B38" s="1" t="s">
        <v>334</v>
      </c>
      <c r="C38" s="1" t="s">
        <v>335</v>
      </c>
      <c r="D38" s="1" t="s">
        <v>336</v>
      </c>
      <c r="E38" s="1" t="s">
        <v>164</v>
      </c>
      <c r="F38" s="1" t="s">
        <v>337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338</v>
      </c>
      <c r="B39" s="1" t="s">
        <v>339</v>
      </c>
      <c r="C39" s="1" t="s">
        <v>340</v>
      </c>
      <c r="D39" s="1">
        <v>11.0</v>
      </c>
      <c r="E39" s="1">
        <v>8.0</v>
      </c>
      <c r="F39" s="1" t="s">
        <v>341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342</v>
      </c>
      <c r="B40" s="1" t="s">
        <v>343</v>
      </c>
      <c r="C40" s="1" t="s">
        <v>344</v>
      </c>
      <c r="D40" s="1" t="s">
        <v>336</v>
      </c>
      <c r="E40" s="1" t="s">
        <v>164</v>
      </c>
      <c r="F40" s="1" t="s">
        <v>337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345</v>
      </c>
      <c r="B41" s="1" t="s">
        <v>107</v>
      </c>
      <c r="C41" s="1" t="s">
        <v>346</v>
      </c>
      <c r="D41" s="1" t="s">
        <v>347</v>
      </c>
      <c r="E41" s="1" t="s">
        <v>348</v>
      </c>
      <c r="F41" s="1" t="s">
        <v>349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351</v>
      </c>
      <c r="B43" s="1">
        <v>0.0</v>
      </c>
      <c r="C43" s="1" t="s">
        <v>352</v>
      </c>
      <c r="D43" s="1" t="s">
        <v>353</v>
      </c>
      <c r="E43" s="1" t="s">
        <v>354</v>
      </c>
      <c r="F43" s="1" t="s">
        <v>355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356</v>
      </c>
      <c r="B44" s="1">
        <v>0.0</v>
      </c>
      <c r="C44" s="1" t="s">
        <v>357</v>
      </c>
      <c r="D44" s="1" t="s">
        <v>358</v>
      </c>
      <c r="E44" s="1" t="s">
        <v>359</v>
      </c>
      <c r="F44" s="1" t="s">
        <v>360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361</v>
      </c>
      <c r="B45" s="1">
        <v>0.0</v>
      </c>
      <c r="C45" s="1" t="s">
        <v>362</v>
      </c>
      <c r="D45" s="1" t="s">
        <v>363</v>
      </c>
      <c r="E45" s="1" t="s">
        <v>364</v>
      </c>
      <c r="F45" s="1" t="s">
        <v>365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366</v>
      </c>
      <c r="B46" s="1">
        <v>0.0</v>
      </c>
      <c r="C46" s="1" t="s">
        <v>367</v>
      </c>
      <c r="D46" s="1" t="s">
        <v>368</v>
      </c>
      <c r="E46" s="1" t="s">
        <v>369</v>
      </c>
      <c r="F46" s="1" t="s">
        <v>370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371</v>
      </c>
      <c r="B47" s="1">
        <v>0.0</v>
      </c>
      <c r="C47" s="1" t="s">
        <v>367</v>
      </c>
      <c r="D47" s="1" t="s">
        <v>368</v>
      </c>
      <c r="E47" s="1" t="s">
        <v>369</v>
      </c>
      <c r="F47" s="1" t="s">
        <v>370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372</v>
      </c>
      <c r="B48" s="1">
        <v>0.0</v>
      </c>
      <c r="C48" s="1" t="s">
        <v>373</v>
      </c>
      <c r="D48" s="1" t="s">
        <v>374</v>
      </c>
      <c r="E48" s="1" t="s">
        <v>375</v>
      </c>
      <c r="F48" s="1" t="s">
        <v>376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377</v>
      </c>
      <c r="B49" s="1">
        <v>0.0</v>
      </c>
      <c r="C49" s="1" t="s">
        <v>373</v>
      </c>
      <c r="D49" s="1" t="s">
        <v>374</v>
      </c>
      <c r="E49" s="1" t="s">
        <v>375</v>
      </c>
      <c r="F49" s="1" t="s">
        <v>376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378</v>
      </c>
      <c r="B50" s="1">
        <v>0.0</v>
      </c>
      <c r="C50" s="1" t="s">
        <v>379</v>
      </c>
      <c r="D50" s="1" t="s">
        <v>380</v>
      </c>
      <c r="E50" s="1" t="s">
        <v>381</v>
      </c>
      <c r="F50" s="1" t="s">
        <v>382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383</v>
      </c>
      <c r="B51" s="1">
        <v>0.0</v>
      </c>
      <c r="C51" s="1" t="s">
        <v>384</v>
      </c>
      <c r="D51" s="1" t="s">
        <v>385</v>
      </c>
      <c r="E51" s="1" t="s">
        <v>386</v>
      </c>
      <c r="F51" s="1" t="s">
        <v>259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387</v>
      </c>
      <c r="B52" s="1">
        <v>0.0</v>
      </c>
      <c r="C52" s="1" t="s">
        <v>388</v>
      </c>
      <c r="D52" s="1" t="s">
        <v>389</v>
      </c>
      <c r="E52" s="1" t="s">
        <v>390</v>
      </c>
      <c r="F52" s="1" t="s">
        <v>391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392</v>
      </c>
      <c r="B53" s="1">
        <v>0.0</v>
      </c>
      <c r="C53" s="1">
        <v>0.0</v>
      </c>
      <c r="D53" s="1" t="s">
        <v>393</v>
      </c>
      <c r="E53" s="1" t="s">
        <v>394</v>
      </c>
      <c r="F53" s="1" t="s">
        <v>395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396</v>
      </c>
      <c r="B54" s="1">
        <v>0.0</v>
      </c>
      <c r="C54" s="1" t="s">
        <v>397</v>
      </c>
      <c r="D54" s="1" t="s">
        <v>398</v>
      </c>
      <c r="E54" s="1" t="s">
        <v>399</v>
      </c>
      <c r="F54" s="1" t="s">
        <v>400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401</v>
      </c>
      <c r="B55" s="1">
        <v>0.0</v>
      </c>
      <c r="C55" s="1" t="s">
        <v>402</v>
      </c>
      <c r="D55" s="1" t="s">
        <v>403</v>
      </c>
      <c r="E55" s="1" t="s">
        <v>404</v>
      </c>
      <c r="F55" s="1" t="s">
        <v>405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406</v>
      </c>
      <c r="B56" s="1">
        <v>0.0</v>
      </c>
      <c r="C56" s="1" t="s">
        <v>407</v>
      </c>
      <c r="D56" s="1" t="s">
        <v>408</v>
      </c>
      <c r="E56" s="1" t="s">
        <v>409</v>
      </c>
      <c r="F56" s="1" t="s">
        <v>410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411</v>
      </c>
      <c r="B57" s="1">
        <v>0.0</v>
      </c>
      <c r="C57" s="1" t="s">
        <v>407</v>
      </c>
      <c r="D57" s="1" t="s">
        <v>408</v>
      </c>
      <c r="E57" s="1" t="s">
        <v>409</v>
      </c>
      <c r="F57" s="1" t="s">
        <v>412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413</v>
      </c>
      <c r="B58" s="1">
        <v>0.0</v>
      </c>
      <c r="C58" s="1" t="s">
        <v>414</v>
      </c>
      <c r="D58" s="1" t="s">
        <v>415</v>
      </c>
      <c r="E58" s="1" t="s">
        <v>416</v>
      </c>
      <c r="F58" s="1" t="s">
        <v>417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418</v>
      </c>
      <c r="B59" s="1">
        <v>0.0</v>
      </c>
      <c r="C59" s="1" t="s">
        <v>419</v>
      </c>
      <c r="D59" s="1" t="s">
        <v>420</v>
      </c>
      <c r="E59" s="1" t="s">
        <v>421</v>
      </c>
      <c r="F59" s="1" t="s">
        <v>422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423</v>
      </c>
      <c r="B60" s="1">
        <v>0.0</v>
      </c>
      <c r="C60" s="1">
        <v>0.0</v>
      </c>
      <c r="D60" s="1" t="s">
        <v>424</v>
      </c>
      <c r="E60" s="1" t="s">
        <v>425</v>
      </c>
      <c r="F60" s="1" t="s">
        <v>426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427</v>
      </c>
      <c r="B61" s="1">
        <v>0.0</v>
      </c>
      <c r="C61" s="1">
        <v>0.0</v>
      </c>
      <c r="D61" s="1" t="s">
        <v>424</v>
      </c>
      <c r="E61" s="1" t="s">
        <v>425</v>
      </c>
      <c r="F61" s="1" t="s">
        <v>426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428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429</v>
      </c>
      <c r="B63" s="1">
        <v>0.0</v>
      </c>
      <c r="C63" s="1">
        <v>0.0</v>
      </c>
      <c r="D63" s="1">
        <v>90.0</v>
      </c>
      <c r="E63" s="1" t="s">
        <v>430</v>
      </c>
      <c r="F63" s="1" t="s">
        <v>431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432</v>
      </c>
      <c r="B64" s="1">
        <v>0.0</v>
      </c>
      <c r="C64" s="1">
        <v>0.0</v>
      </c>
      <c r="D64" s="1" t="s">
        <v>433</v>
      </c>
      <c r="E64" s="1" t="s">
        <v>434</v>
      </c>
      <c r="F64" s="1" t="s">
        <v>435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436</v>
      </c>
      <c r="B65" s="1">
        <v>0.0</v>
      </c>
      <c r="C65" s="1">
        <v>0.0</v>
      </c>
      <c r="D65" s="1" t="s">
        <v>437</v>
      </c>
      <c r="E65" s="1" t="s">
        <v>438</v>
      </c>
      <c r="F65" s="1" t="s">
        <v>439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440</v>
      </c>
      <c r="B66" s="1">
        <v>0.0</v>
      </c>
      <c r="C66" s="1">
        <v>0.0</v>
      </c>
      <c r="D66" s="1" t="s">
        <v>441</v>
      </c>
      <c r="E66" s="1" t="s">
        <v>442</v>
      </c>
      <c r="F66" s="1" t="s">
        <v>443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444</v>
      </c>
      <c r="B67" s="1">
        <v>0.0</v>
      </c>
      <c r="C67" s="1">
        <v>0.0</v>
      </c>
      <c r="D67" s="1" t="s">
        <v>441</v>
      </c>
      <c r="E67" s="1" t="s">
        <v>442</v>
      </c>
      <c r="F67" s="1" t="s">
        <v>443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445</v>
      </c>
      <c r="B68" s="1">
        <v>0.0</v>
      </c>
      <c r="C68" s="1">
        <v>0.0</v>
      </c>
      <c r="D68" s="1" t="s">
        <v>446</v>
      </c>
      <c r="E68" s="1" t="s">
        <v>447</v>
      </c>
      <c r="F68" s="1" t="s">
        <v>448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449</v>
      </c>
      <c r="B69" s="1">
        <v>0.0</v>
      </c>
      <c r="C69" s="1">
        <v>0.0</v>
      </c>
      <c r="D69" s="1" t="s">
        <v>446</v>
      </c>
      <c r="E69" s="1" t="s">
        <v>447</v>
      </c>
      <c r="F69" s="1" t="s">
        <v>448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450</v>
      </c>
      <c r="B70" s="1">
        <v>0.0</v>
      </c>
      <c r="C70" s="1">
        <v>0.0</v>
      </c>
      <c r="D70" s="1" t="s">
        <v>451</v>
      </c>
      <c r="E70" s="1" t="s">
        <v>452</v>
      </c>
      <c r="F70" s="1" t="s">
        <v>453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454</v>
      </c>
      <c r="B71" s="1">
        <v>0.0</v>
      </c>
      <c r="C71" s="1">
        <v>0.0</v>
      </c>
      <c r="D71" s="1" t="s">
        <v>455</v>
      </c>
      <c r="E71" s="1" t="s">
        <v>456</v>
      </c>
      <c r="F71" s="1" t="s">
        <v>457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458</v>
      </c>
      <c r="B72" s="1">
        <v>0.0</v>
      </c>
      <c r="C72" s="1">
        <v>0.0</v>
      </c>
      <c r="D72" s="1" t="s">
        <v>459</v>
      </c>
      <c r="E72" s="1" t="s">
        <v>460</v>
      </c>
      <c r="F72" s="1">
        <v>37.0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461</v>
      </c>
      <c r="B73" s="1">
        <v>0.0</v>
      </c>
      <c r="C73" s="1">
        <v>0.0</v>
      </c>
      <c r="D73" s="1">
        <v>0.0</v>
      </c>
      <c r="E73" s="1" t="s">
        <v>462</v>
      </c>
      <c r="F73" s="1" t="s">
        <v>463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464</v>
      </c>
      <c r="B74" s="1">
        <v>0.0</v>
      </c>
      <c r="C74" s="1">
        <v>0.0</v>
      </c>
      <c r="D74" s="1" t="s">
        <v>465</v>
      </c>
      <c r="E74" s="1" t="s">
        <v>466</v>
      </c>
      <c r="F74" s="1" t="s">
        <v>467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468</v>
      </c>
      <c r="B75" s="1">
        <v>0.0</v>
      </c>
      <c r="C75" s="1">
        <v>0.0</v>
      </c>
      <c r="D75" s="1" t="s">
        <v>469</v>
      </c>
      <c r="E75" s="1" t="s">
        <v>470</v>
      </c>
      <c r="F75" s="1" t="s">
        <v>471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472</v>
      </c>
      <c r="B76" s="1">
        <v>0.0</v>
      </c>
      <c r="C76" s="1">
        <v>0.0</v>
      </c>
      <c r="D76" s="1" t="s">
        <v>473</v>
      </c>
      <c r="E76" s="1" t="s">
        <v>474</v>
      </c>
      <c r="F76" s="1" t="s">
        <v>475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476</v>
      </c>
      <c r="B77" s="1">
        <v>0.0</v>
      </c>
      <c r="C77" s="1">
        <v>0.0</v>
      </c>
      <c r="D77" s="1" t="s">
        <v>473</v>
      </c>
      <c r="E77" s="1" t="s">
        <v>474</v>
      </c>
      <c r="F77" s="1" t="s">
        <v>477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478</v>
      </c>
      <c r="B78" s="1">
        <v>0.0</v>
      </c>
      <c r="C78" s="1">
        <v>0.0</v>
      </c>
      <c r="D78" s="1" t="s">
        <v>479</v>
      </c>
      <c r="E78" s="1" t="s">
        <v>480</v>
      </c>
      <c r="F78" s="1" t="s">
        <v>481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482</v>
      </c>
      <c r="B79" s="1">
        <v>0.0</v>
      </c>
      <c r="C79" s="1">
        <v>0.0</v>
      </c>
      <c r="D79" s="1" t="s">
        <v>483</v>
      </c>
      <c r="E79" s="1" t="s">
        <v>484</v>
      </c>
      <c r="F79" s="1" t="s">
        <v>485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486</v>
      </c>
      <c r="B80" s="1">
        <v>0.0</v>
      </c>
      <c r="C80" s="1">
        <v>0.0</v>
      </c>
      <c r="D80" s="1">
        <v>0.0</v>
      </c>
      <c r="E80" s="1" t="s">
        <v>487</v>
      </c>
      <c r="F80" s="1" t="s">
        <v>488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489</v>
      </c>
      <c r="B81" s="1">
        <v>0.0</v>
      </c>
      <c r="C81" s="1">
        <v>0.0</v>
      </c>
      <c r="D81" s="1">
        <v>0.0</v>
      </c>
      <c r="E81" s="1" t="s">
        <v>487</v>
      </c>
      <c r="F81" s="1" t="s">
        <v>488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491</v>
      </c>
      <c r="B83" s="1">
        <v>0.0</v>
      </c>
      <c r="C83" s="1">
        <v>0.0</v>
      </c>
      <c r="D83" s="1">
        <v>0.0</v>
      </c>
      <c r="E83" s="1" t="s">
        <v>492</v>
      </c>
      <c r="F83" s="1" t="s">
        <v>493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494</v>
      </c>
      <c r="B84" s="1">
        <v>0.0</v>
      </c>
      <c r="C84" s="1">
        <v>0.0</v>
      </c>
      <c r="D84" s="1">
        <v>0.0</v>
      </c>
      <c r="E84" s="1" t="s">
        <v>495</v>
      </c>
      <c r="F84" s="1" t="s">
        <v>496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497</v>
      </c>
      <c r="B85" s="1">
        <v>0.0</v>
      </c>
      <c r="C85" s="1">
        <v>0.0</v>
      </c>
      <c r="D85" s="1">
        <v>0.0</v>
      </c>
      <c r="E85" s="1" t="s">
        <v>498</v>
      </c>
      <c r="F85" s="1" t="s">
        <v>499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500</v>
      </c>
      <c r="B86" s="1">
        <v>0.0</v>
      </c>
      <c r="C86" s="1">
        <v>0.0</v>
      </c>
      <c r="D86" s="1">
        <v>0.0</v>
      </c>
      <c r="E86" s="1" t="s">
        <v>501</v>
      </c>
      <c r="F86" s="1" t="s">
        <v>502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503</v>
      </c>
      <c r="B87" s="1">
        <v>0.0</v>
      </c>
      <c r="C87" s="1">
        <v>0.0</v>
      </c>
      <c r="D87" s="1">
        <v>0.0</v>
      </c>
      <c r="E87" s="1" t="s">
        <v>501</v>
      </c>
      <c r="F87" s="1" t="s">
        <v>502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504</v>
      </c>
      <c r="B88" s="1">
        <v>0.0</v>
      </c>
      <c r="C88" s="1">
        <v>0.0</v>
      </c>
      <c r="D88" s="1">
        <v>0.0</v>
      </c>
      <c r="E88" s="1" t="s">
        <v>505</v>
      </c>
      <c r="F88" s="1" t="s">
        <v>506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507</v>
      </c>
      <c r="B89" s="1">
        <v>0.0</v>
      </c>
      <c r="C89" s="1">
        <v>0.0</v>
      </c>
      <c r="D89" s="1">
        <v>0.0</v>
      </c>
      <c r="E89" s="1" t="s">
        <v>505</v>
      </c>
      <c r="F89" s="1" t="s">
        <v>506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508</v>
      </c>
      <c r="B90" s="1">
        <v>0.0</v>
      </c>
      <c r="C90" s="1">
        <v>0.0</v>
      </c>
      <c r="D90" s="1">
        <v>0.0</v>
      </c>
      <c r="E90" s="1" t="s">
        <v>509</v>
      </c>
      <c r="F90" s="1" t="s">
        <v>510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511</v>
      </c>
      <c r="B91" s="1">
        <v>0.0</v>
      </c>
      <c r="C91" s="1">
        <v>0.0</v>
      </c>
      <c r="D91" s="1">
        <v>0.0</v>
      </c>
      <c r="E91" s="1" t="s">
        <v>512</v>
      </c>
      <c r="F91" s="1" t="s">
        <v>513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514</v>
      </c>
      <c r="B92" s="1">
        <v>0.0</v>
      </c>
      <c r="C92" s="1">
        <v>0.0</v>
      </c>
      <c r="D92" s="1">
        <v>0.0</v>
      </c>
      <c r="E92" s="1" t="s">
        <v>515</v>
      </c>
      <c r="F92" s="1" t="s">
        <v>391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516</v>
      </c>
      <c r="B93" s="1">
        <v>0.0</v>
      </c>
      <c r="C93" s="1">
        <v>0.0</v>
      </c>
      <c r="D93" s="1">
        <v>0.0</v>
      </c>
      <c r="E93" s="1">
        <v>0.0</v>
      </c>
      <c r="F93" s="1" t="s">
        <v>517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518</v>
      </c>
      <c r="B94" s="1">
        <v>0.0</v>
      </c>
      <c r="C94" s="1">
        <v>0.0</v>
      </c>
      <c r="D94" s="1">
        <v>0.0</v>
      </c>
      <c r="E94" s="1" t="s">
        <v>519</v>
      </c>
      <c r="F94" s="1" t="s">
        <v>520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521</v>
      </c>
      <c r="B95" s="1">
        <v>0.0</v>
      </c>
      <c r="C95" s="1">
        <v>0.0</v>
      </c>
      <c r="D95" s="1">
        <v>0.0</v>
      </c>
      <c r="E95" s="1" t="s">
        <v>522</v>
      </c>
      <c r="F95" s="1" t="s">
        <v>523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524</v>
      </c>
      <c r="B96" s="1">
        <v>0.0</v>
      </c>
      <c r="C96" s="1">
        <v>0.0</v>
      </c>
      <c r="D96" s="1">
        <v>0.0</v>
      </c>
      <c r="E96" s="1" t="s">
        <v>525</v>
      </c>
      <c r="F96" s="1" t="s">
        <v>526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527</v>
      </c>
      <c r="B97" s="1">
        <v>0.0</v>
      </c>
      <c r="C97" s="1">
        <v>0.0</v>
      </c>
      <c r="D97" s="1">
        <v>0.0</v>
      </c>
      <c r="E97" s="1" t="s">
        <v>525</v>
      </c>
      <c r="F97" s="1" t="s">
        <v>528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529</v>
      </c>
      <c r="B98" s="1">
        <v>0.0</v>
      </c>
      <c r="C98" s="1">
        <v>0.0</v>
      </c>
      <c r="D98" s="1">
        <v>0.0</v>
      </c>
      <c r="E98" s="1" t="s">
        <v>530</v>
      </c>
      <c r="F98" s="1" t="s">
        <v>531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532</v>
      </c>
      <c r="B99" s="1">
        <v>0.0</v>
      </c>
      <c r="C99" s="1">
        <v>0.0</v>
      </c>
      <c r="D99" s="1">
        <v>0.0</v>
      </c>
      <c r="E99" s="1" t="s">
        <v>533</v>
      </c>
      <c r="F99" s="1" t="s">
        <v>534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535</v>
      </c>
      <c r="B100" s="1">
        <v>0.0</v>
      </c>
      <c r="C100" s="1">
        <v>0.0</v>
      </c>
      <c r="D100" s="1">
        <v>0.0</v>
      </c>
      <c r="E100" s="1">
        <v>0.0</v>
      </c>
      <c r="F100" s="1" t="s">
        <v>536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537</v>
      </c>
      <c r="B101" s="1">
        <v>0.0</v>
      </c>
      <c r="C101" s="1">
        <v>0.0</v>
      </c>
      <c r="D101" s="1">
        <v>0.0</v>
      </c>
      <c r="E101" s="1">
        <v>0.0</v>
      </c>
      <c r="F101" s="1" t="s">
        <v>536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538</v>
      </c>
      <c r="C1" s="1" t="s">
        <v>539</v>
      </c>
      <c r="D1" s="1" t="s">
        <v>540</v>
      </c>
      <c r="E1" s="1" t="s">
        <v>541</v>
      </c>
      <c r="F1" s="1" t="s">
        <v>542</v>
      </c>
      <c r="G1" s="1" t="s">
        <v>543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544</v>
      </c>
      <c r="B2" s="1" t="s">
        <v>545</v>
      </c>
      <c r="C2" s="1" t="s">
        <v>546</v>
      </c>
      <c r="D2" s="1" t="s">
        <v>547</v>
      </c>
      <c r="E2" s="1" t="s">
        <v>548</v>
      </c>
      <c r="F2" s="1" t="s">
        <v>548</v>
      </c>
      <c r="G2" s="1" t="s">
        <v>549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550</v>
      </c>
      <c r="B3" s="1" t="s">
        <v>549</v>
      </c>
      <c r="C3" s="1" t="s">
        <v>551</v>
      </c>
      <c r="D3" s="1" t="s">
        <v>552</v>
      </c>
      <c r="E3" s="1" t="s">
        <v>553</v>
      </c>
      <c r="F3" s="1" t="s">
        <v>554</v>
      </c>
      <c r="G3" s="1" t="s">
        <v>549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555</v>
      </c>
      <c r="B4" s="1" t="s">
        <v>556</v>
      </c>
      <c r="C4" s="1" t="s">
        <v>557</v>
      </c>
      <c r="D4" s="1" t="s">
        <v>558</v>
      </c>
      <c r="E4" s="1" t="s">
        <v>559</v>
      </c>
      <c r="F4" s="1" t="s">
        <v>560</v>
      </c>
      <c r="G4" s="1" t="s">
        <v>561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550</v>
      </c>
      <c r="B5" s="1" t="s">
        <v>549</v>
      </c>
      <c r="C5" s="1" t="s">
        <v>562</v>
      </c>
      <c r="D5" s="1" t="s">
        <v>563</v>
      </c>
      <c r="E5" s="1" t="s">
        <v>564</v>
      </c>
      <c r="F5" s="1" t="s">
        <v>565</v>
      </c>
      <c r="G5" s="1" t="s">
        <v>566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567</v>
      </c>
      <c r="B6" s="1" t="s">
        <v>568</v>
      </c>
      <c r="C6" s="1" t="s">
        <v>569</v>
      </c>
      <c r="D6" s="1" t="s">
        <v>570</v>
      </c>
      <c r="E6" s="1" t="s">
        <v>571</v>
      </c>
      <c r="F6" s="1" t="s">
        <v>572</v>
      </c>
      <c r="G6" s="1" t="s">
        <v>573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574</v>
      </c>
      <c r="B7" s="1" t="s">
        <v>549</v>
      </c>
      <c r="C7" s="1" t="s">
        <v>575</v>
      </c>
      <c r="D7" s="1" t="s">
        <v>576</v>
      </c>
      <c r="E7" s="1" t="s">
        <v>577</v>
      </c>
      <c r="F7" s="1" t="s">
        <v>578</v>
      </c>
      <c r="G7" s="1" t="s">
        <v>579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580</v>
      </c>
      <c r="B8" s="1" t="s">
        <v>581</v>
      </c>
      <c r="C8" s="1" t="s">
        <v>582</v>
      </c>
      <c r="D8" s="1" t="s">
        <v>583</v>
      </c>
      <c r="E8" s="1" t="s">
        <v>584</v>
      </c>
      <c r="F8" s="1" t="s">
        <v>585</v>
      </c>
      <c r="G8" s="1" t="s">
        <v>586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587</v>
      </c>
      <c r="B9" s="1" t="s">
        <v>588</v>
      </c>
      <c r="C9" s="1" t="s">
        <v>589</v>
      </c>
      <c r="D9" s="1" t="s">
        <v>590</v>
      </c>
      <c r="E9" s="1" t="s">
        <v>591</v>
      </c>
      <c r="F9" s="1" t="s">
        <v>592</v>
      </c>
      <c r="G9" s="1" t="s">
        <v>593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594</v>
      </c>
      <c r="B10" s="1" t="s">
        <v>595</v>
      </c>
      <c r="C10" s="1" t="s">
        <v>596</v>
      </c>
      <c r="D10" s="1" t="s">
        <v>597</v>
      </c>
      <c r="E10" s="1" t="s">
        <v>598</v>
      </c>
      <c r="F10" s="1" t="s">
        <v>599</v>
      </c>
      <c r="G10" s="1" t="s">
        <v>600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601</v>
      </c>
      <c r="B11" s="1" t="s">
        <v>602</v>
      </c>
      <c r="C11" s="1" t="s">
        <v>603</v>
      </c>
      <c r="D11" s="1" t="s">
        <v>604</v>
      </c>
      <c r="E11" s="1" t="s">
        <v>605</v>
      </c>
      <c r="F11" s="1" t="s">
        <v>606</v>
      </c>
      <c r="G11" s="1" t="s">
        <v>607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608</v>
      </c>
      <c r="B12" s="1" t="s">
        <v>609</v>
      </c>
      <c r="C12" s="1" t="s">
        <v>610</v>
      </c>
      <c r="D12" s="1" t="s">
        <v>611</v>
      </c>
      <c r="E12" s="1" t="s">
        <v>612</v>
      </c>
      <c r="F12" s="1" t="s">
        <v>613</v>
      </c>
      <c r="G12" s="1" t="s">
        <v>614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615</v>
      </c>
      <c r="B13" s="1" t="s">
        <v>616</v>
      </c>
      <c r="C13" s="1" t="s">
        <v>617</v>
      </c>
      <c r="D13" s="1" t="s">
        <v>618</v>
      </c>
      <c r="E13" s="1" t="s">
        <v>619</v>
      </c>
      <c r="F13" s="1" t="s">
        <v>620</v>
      </c>
      <c r="G13" s="1" t="s">
        <v>621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622</v>
      </c>
      <c r="B14" s="1" t="s">
        <v>623</v>
      </c>
      <c r="C14" s="1" t="s">
        <v>624</v>
      </c>
      <c r="D14" s="1" t="s">
        <v>625</v>
      </c>
      <c r="E14" s="1" t="s">
        <v>626</v>
      </c>
      <c r="F14" s="1" t="s">
        <v>627</v>
      </c>
      <c r="G14" s="1" t="s">
        <v>628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629</v>
      </c>
      <c r="B15" s="1" t="s">
        <v>549</v>
      </c>
      <c r="C15" s="1" t="s">
        <v>549</v>
      </c>
      <c r="D15" s="1" t="s">
        <v>549</v>
      </c>
      <c r="E15" s="1" t="s">
        <v>549</v>
      </c>
      <c r="F15" s="1" t="s">
        <v>549</v>
      </c>
      <c r="G15" s="1" t="s">
        <v>549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630</v>
      </c>
      <c r="B16" s="1" t="s">
        <v>549</v>
      </c>
      <c r="C16" s="1" t="s">
        <v>549</v>
      </c>
      <c r="D16" s="1" t="s">
        <v>549</v>
      </c>
      <c r="E16" s="1" t="s">
        <v>549</v>
      </c>
      <c r="F16" s="1" t="s">
        <v>549</v>
      </c>
      <c r="G16" s="1" t="s">
        <v>549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631</v>
      </c>
      <c r="B17" s="1" t="s">
        <v>144</v>
      </c>
      <c r="C17" s="1" t="s">
        <v>145</v>
      </c>
      <c r="D17" s="1" t="s">
        <v>146</v>
      </c>
      <c r="E17" s="1" t="s">
        <v>632</v>
      </c>
      <c r="F17" s="1" t="s">
        <v>633</v>
      </c>
      <c r="G17" s="1" t="s">
        <v>634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635</v>
      </c>
      <c r="B18" s="1" t="s">
        <v>549</v>
      </c>
      <c r="C18" s="1" t="s">
        <v>549</v>
      </c>
      <c r="D18" s="1" t="s">
        <v>549</v>
      </c>
      <c r="E18" s="1" t="s">
        <v>549</v>
      </c>
      <c r="F18" s="1" t="s">
        <v>549</v>
      </c>
      <c r="G18" s="1" t="s">
        <v>549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636</v>
      </c>
      <c r="B19" s="1" t="s">
        <v>637</v>
      </c>
      <c r="C19" s="1" t="s">
        <v>638</v>
      </c>
      <c r="D19" s="1" t="s">
        <v>639</v>
      </c>
      <c r="E19" s="1" t="s">
        <v>640</v>
      </c>
      <c r="F19" s="1" t="s">
        <v>641</v>
      </c>
      <c r="G19" s="1" t="s">
        <v>642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643</v>
      </c>
      <c r="B20" s="1" t="s">
        <v>644</v>
      </c>
      <c r="C20" s="1" t="s">
        <v>645</v>
      </c>
      <c r="D20" s="1" t="s">
        <v>646</v>
      </c>
      <c r="E20" s="1" t="s">
        <v>647</v>
      </c>
      <c r="F20" s="1" t="s">
        <v>648</v>
      </c>
      <c r="G20" s="1" t="s">
        <v>649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650</v>
      </c>
      <c r="B21" s="1" t="s">
        <v>651</v>
      </c>
      <c r="C21" s="1" t="s">
        <v>652</v>
      </c>
      <c r="D21" s="1" t="s">
        <v>653</v>
      </c>
      <c r="E21" s="1" t="s">
        <v>654</v>
      </c>
      <c r="F21" s="1" t="s">
        <v>655</v>
      </c>
      <c r="G21" s="1" t="s">
        <v>656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657</v>
      </c>
      <c r="B22" s="1" t="s">
        <v>658</v>
      </c>
      <c r="C22" s="1" t="s">
        <v>659</v>
      </c>
      <c r="D22" s="1" t="s">
        <v>660</v>
      </c>
      <c r="E22" s="1" t="s">
        <v>661</v>
      </c>
      <c r="F22" s="1" t="s">
        <v>662</v>
      </c>
      <c r="G22" s="1" t="s">
        <v>663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664</v>
      </c>
      <c r="B23" s="1" t="s">
        <v>665</v>
      </c>
      <c r="C23" s="1" t="s">
        <v>666</v>
      </c>
      <c r="D23" s="1" t="s">
        <v>667</v>
      </c>
      <c r="E23" s="1" t="s">
        <v>668</v>
      </c>
      <c r="F23" s="1" t="s">
        <v>669</v>
      </c>
      <c r="G23" s="1" t="s">
        <v>670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671</v>
      </c>
      <c r="B24" s="1" t="s">
        <v>672</v>
      </c>
      <c r="C24" s="1" t="s">
        <v>673</v>
      </c>
      <c r="D24" s="1" t="s">
        <v>674</v>
      </c>
      <c r="E24" s="1" t="s">
        <v>675</v>
      </c>
      <c r="F24" s="1" t="s">
        <v>675</v>
      </c>
      <c r="G24" s="1" t="s">
        <v>675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676</v>
      </c>
      <c r="B25" s="1" t="s">
        <v>677</v>
      </c>
      <c r="C25" s="1" t="s">
        <v>678</v>
      </c>
      <c r="D25" s="1" t="s">
        <v>679</v>
      </c>
      <c r="E25" s="1" t="s">
        <v>680</v>
      </c>
      <c r="F25" s="1" t="s">
        <v>680</v>
      </c>
      <c r="G25" s="1" t="s">
        <v>549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681</v>
      </c>
      <c r="B26" s="1" t="s">
        <v>682</v>
      </c>
      <c r="C26" s="1" t="s">
        <v>683</v>
      </c>
      <c r="D26" s="1" t="s">
        <v>684</v>
      </c>
      <c r="E26" s="1" t="s">
        <v>549</v>
      </c>
      <c r="F26" s="1" t="s">
        <v>549</v>
      </c>
      <c r="G26" s="1" t="s">
        <v>549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685</v>
      </c>
      <c r="B2" s="1" t="s">
        <v>686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687</v>
      </c>
      <c r="B3" s="1" t="s">
        <v>688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689</v>
      </c>
      <c r="B4" s="1" t="s">
        <v>690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691</v>
      </c>
      <c r="B5" s="1" t="s">
        <v>692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693</v>
      </c>
      <c r="B6" s="1" t="s">
        <v>694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695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696</v>
      </c>
      <c r="B8" s="1" t="s">
        <v>697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698</v>
      </c>
      <c r="B9" s="4" t="s">
        <v>699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700</v>
      </c>
      <c r="B10" s="1" t="s">
        <v>701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702</v>
      </c>
      <c r="B11" s="1" t="s">
        <v>703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704</v>
      </c>
      <c r="B12" s="1" t="s">
        <v>701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705</v>
      </c>
      <c r="B13" s="1" t="s">
        <v>706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707</v>
      </c>
      <c r="B14" s="1" t="s">
        <v>708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709</v>
      </c>
      <c r="B15" s="1" t="s">
        <v>706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710</v>
      </c>
      <c r="B16" s="1" t="s">
        <v>711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712</v>
      </c>
      <c r="B17" s="1">
        <v>771.0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713</v>
      </c>
      <c r="B18" s="1" t="s">
        <v>714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715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718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719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723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724</v>
      </c>
      <c r="B28" s="1">
        <v>3.67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725</v>
      </c>
      <c r="B29" s="1">
        <v>3.61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726</v>
      </c>
      <c r="B30" s="1">
        <v>3.54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727</v>
      </c>
      <c r="B31" s="1">
        <v>3.63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728</v>
      </c>
      <c r="B32" s="1">
        <v>3.67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729</v>
      </c>
      <c r="B33" s="1">
        <v>3.61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730</v>
      </c>
      <c r="B34" s="1">
        <v>3.54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731</v>
      </c>
      <c r="B35" s="1">
        <v>3.63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732</v>
      </c>
      <c r="B36" s="1">
        <v>1.732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733</v>
      </c>
      <c r="B37" s="1">
        <v>181.25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734</v>
      </c>
      <c r="B38" s="1">
        <v>-18.929504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735</v>
      </c>
      <c r="B39" s="1">
        <v>1899825.0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736</v>
      </c>
      <c r="B40" s="1">
        <v>1899825.0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737</v>
      </c>
      <c r="B41" s="1">
        <v>7447509.0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738</v>
      </c>
      <c r="B42" s="1">
        <v>3486180.0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739</v>
      </c>
      <c r="B43" s="1">
        <v>3486180.0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740</v>
      </c>
      <c r="B44" s="1">
        <v>3.62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741</v>
      </c>
      <c r="B45" s="1">
        <v>3.63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742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743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744</v>
      </c>
      <c r="B48" s="1">
        <v>1.82117824E9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745</v>
      </c>
      <c r="B49" s="1">
        <v>3.37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746</v>
      </c>
      <c r="B50" s="1">
        <v>7.36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747</v>
      </c>
      <c r="B51" s="1">
        <v>3.7164855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748</v>
      </c>
      <c r="B52" s="1">
        <v>4.0478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749</v>
      </c>
      <c r="B53" s="1">
        <v>5.0141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750</v>
      </c>
      <c r="B54" s="1" t="s">
        <v>751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752</v>
      </c>
      <c r="B55" s="1">
        <v>7.46410496E8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753</v>
      </c>
      <c r="B56" s="1">
        <v>0.02863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754</v>
      </c>
      <c r="B57" s="1">
        <v>4.0281984E8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755</v>
      </c>
      <c r="B58" s="1">
        <v>4.65904E8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756</v>
      </c>
      <c r="B59" s="1">
        <v>1.6662921E7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757</v>
      </c>
      <c r="B60" s="1">
        <v>1.7916655E7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758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759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760</v>
      </c>
      <c r="B63" s="1">
        <v>0.0332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761</v>
      </c>
      <c r="B64" s="1">
        <v>0.051119998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762</v>
      </c>
      <c r="B65" s="1">
        <v>0.78489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763</v>
      </c>
      <c r="B66" s="1">
        <v>2.71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764</v>
      </c>
      <c r="B67" s="1">
        <v>0.0399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765</v>
      </c>
      <c r="B68" s="1">
        <v>5.02393984E8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766</v>
      </c>
      <c r="B69" s="1">
        <v>2.173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767</v>
      </c>
      <c r="B70" s="1">
        <v>1.6682006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768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769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770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771</v>
      </c>
      <c r="B74" s="1">
        <v>1.403E7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772</v>
      </c>
      <c r="B75" s="1">
        <v>0.02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773</v>
      </c>
      <c r="B76" s="1">
        <v>-0.18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774</v>
      </c>
      <c r="B77" s="1">
        <v>1.523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775</v>
      </c>
      <c r="B78" s="1">
        <v>-25.938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776</v>
      </c>
      <c r="B79" s="1">
        <v>-0.39638156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777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778</v>
      </c>
      <c r="B81" s="1" t="s">
        <v>779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780</v>
      </c>
      <c r="B82" s="1" t="s">
        <v>781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783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784</v>
      </c>
      <c r="B85" s="1" t="s">
        <v>785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786</v>
      </c>
      <c r="B86" s="1" t="s">
        <v>785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787</v>
      </c>
      <c r="B87" s="1">
        <v>1.6232454E9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788</v>
      </c>
      <c r="B88" s="1" t="s">
        <v>789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790</v>
      </c>
      <c r="B89" s="1" t="s">
        <v>791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792</v>
      </c>
      <c r="B90" s="1" t="s">
        <v>793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794</v>
      </c>
      <c r="B91" s="1" t="s">
        <v>795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797</v>
      </c>
      <c r="B93" s="1">
        <v>3.625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798</v>
      </c>
      <c r="B94" s="1">
        <v>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799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800</v>
      </c>
      <c r="B96" s="1">
        <v>5.24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801</v>
      </c>
      <c r="B97" s="1">
        <v>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802</v>
      </c>
      <c r="B98" s="1">
        <v>2.27778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803</v>
      </c>
      <c r="B99" s="1" t="s">
        <v>804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805</v>
      </c>
      <c r="B100" s="1">
        <v>15.0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806</v>
      </c>
      <c r="B101" s="1">
        <v>1.103986048E9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807</v>
      </c>
      <c r="B102" s="1">
        <v>2.197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808</v>
      </c>
      <c r="B103" s="1">
        <v>-2.8777E7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809</v>
      </c>
      <c r="B104" s="1">
        <v>6609000.0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810</v>
      </c>
      <c r="B105" s="1">
        <v>3.568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811</v>
      </c>
      <c r="B106" s="1">
        <v>3.661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812</v>
      </c>
      <c r="B107" s="1">
        <v>4.90027008E8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813</v>
      </c>
      <c r="B108" s="1">
        <v>0.603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814</v>
      </c>
      <c r="B109" s="1">
        <v>0.95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815</v>
      </c>
      <c r="B110" s="1">
        <v>-0.01784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816</v>
      </c>
      <c r="B111" s="1">
        <v>0.01174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817</v>
      </c>
      <c r="B112" s="1">
        <v>4004375.0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818</v>
      </c>
      <c r="B113" s="1">
        <v>4.9937E7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819</v>
      </c>
      <c r="B114" s="1">
        <v>0.175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820</v>
      </c>
      <c r="B115" s="1">
        <v>0.68747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821</v>
      </c>
      <c r="B116" s="1">
        <v>-0.058730002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822</v>
      </c>
      <c r="B117" s="1">
        <v>-0.33001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823</v>
      </c>
      <c r="B118" s="1" t="s">
        <v>751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824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57.0</v>
      </c>
      <c r="D3" s="1">
        <v>113.0</v>
      </c>
      <c r="E3" s="1">
        <v>38.0</v>
      </c>
      <c r="F3" s="1">
        <v>41.0</v>
      </c>
      <c r="G3" s="1">
        <f>IF(F3*FORECAST(G2,B3:F3,B2:F2)&gt;0,FORECAST(G2,B3:F3,B2:F2),F3)*$X$1</f>
        <v>68.7</v>
      </c>
      <c r="H3" s="1">
        <f>IF(G3*FORECAST(H2,B3:G3,B2:G2)&gt;0,FORECAST(H2,B3:G3,B2:G2),G3)*$X$1</f>
        <v>75</v>
      </c>
      <c r="I3" s="1">
        <f>IF(H3*FORECAST(I2,B3:H3,B2:H2)&gt;0,FORECAST(I2,B3:H3,B2:H2),H3)*$X$1</f>
        <v>81.3</v>
      </c>
      <c r="J3" s="1">
        <f>IF(I3*FORECAST(J2,B3:I3,B2:I2)&gt;0,FORECAST(J2,B3:I3,B2:I2),I3)*$X$1</f>
        <v>87.6</v>
      </c>
      <c r="K3" s="1">
        <f>IF(J3*FORECAST(K2,B3:J3,B2:J2)&gt;0,FORECAST(K2,B3:J3,B2:J2),J3)*$X$1</f>
        <v>93.9</v>
      </c>
      <c r="L3" s="1">
        <f>IF(K3*FORECAST(L2,B3:K3,B2:K2)&gt;0,FORECAST(L2,B3:K3,B2:K2),K3)*$X$1</f>
        <v>100.2</v>
      </c>
      <c r="M3" s="1">
        <f>IF(L3*FORECAST(M2,B3:L3,B2:L2)&gt;0,FORECAST(M2,B3:L3,B2:L2),L3)*$X$1</f>
        <v>106.5</v>
      </c>
      <c r="N3" s="5">
        <f>IF(M3*FORECAST(N2,B3:M3,B2:M2)&gt;0,FORECAST(N2,B3:M3,B2:M2),M3)*$X$1</f>
        <v>112.8</v>
      </c>
      <c r="O3" s="5">
        <f>IF(N3*FORECAST(O2,B3:N3,B2:N2)&gt;0,FORECAST(O2,B3:N3,B2:N2),N3)*$X$1</f>
        <v>119.1</v>
      </c>
      <c r="P3" s="5">
        <f>IF(O3*FORECAST(P2,B3:O3,B2:O2)&gt;0,FORECAST(P2,B3:O3,B2:O2),O3)*$X$1</f>
        <v>125.4</v>
      </c>
      <c r="Q3" s="5">
        <f>IF(P3*FORECAST(Q2,B3:P3,B2:P2)&gt;0,FORECAST(Q2,B3:P3,B2:P2),P3)*$X$1</f>
        <v>131.7</v>
      </c>
      <c r="R3" s="5">
        <f>IF(Q3*FORECAST(R2,B3:Q3,B2:Q2)&gt;0,FORECAST(R2,B3:Q3,B2:Q2),Q3)*$X$1</f>
        <v>138</v>
      </c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-136.0</v>
      </c>
      <c r="C4" s="1">
        <v>-352.0</v>
      </c>
      <c r="D4" s="1">
        <v>-1700.0</v>
      </c>
      <c r="E4" s="1">
        <v>-1610.0</v>
      </c>
      <c r="F4" s="1">
        <v>-1240.0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>
        <v>114.0</v>
      </c>
      <c r="C5" s="1">
        <v>123.0</v>
      </c>
      <c r="D5" s="1">
        <v>363.0</v>
      </c>
      <c r="E5" s="1">
        <v>545.0</v>
      </c>
      <c r="F5" s="1">
        <v>533.0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826</v>
      </c>
      <c r="L7" s="1">
        <f>IF(R3*FORECAST(R2,B3:R3,B2:R2)&gt;0,FORECAST(R2,B3:R3,B2:R2),Q3)*$X$1 * (1+0.02)/(0.0834-0.02)</f>
        <v>2220.189274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827</v>
      </c>
      <c r="L8" s="6">
        <f t="array" ref="L8">NPV(0.0834,H3:R3)</f>
        <v>712.9301388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828</v>
      </c>
      <c r="L9" s="6">
        <f t="array" ref="L9">NPV(0.0834,H16:R16)</f>
        <v>919.8411971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829</v>
      </c>
      <c r="L10" s="6">
        <f>L8 + L9</f>
        <v>1632.771336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830</v>
      </c>
      <c r="L12" s="6">
        <f>L10 - L11</f>
        <v>2872.771336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831</v>
      </c>
      <c r="L13" s="1">
        <v>533.0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5.389814889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2220.189274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-58.0</v>
      </c>
      <c r="C3" s="1">
        <v>-47.0</v>
      </c>
      <c r="D3" s="1">
        <v>-164.0</v>
      </c>
      <c r="E3" s="1">
        <v>-185.0</v>
      </c>
      <c r="F3" s="1">
        <v>-223.0</v>
      </c>
      <c r="G3" s="1">
        <f>IF(F3*FORECAST(G2,B3:F3,B2:F2)&gt;0,FORECAST(G2,B3:F3,B2:F2),F3)*$X$1</f>
        <v>-275.8</v>
      </c>
      <c r="H3" s="1">
        <f>IF(G3*FORECAST(H2,B3:G3,B2:G2)&gt;0,FORECAST(H2,B3:G3,B2:G2),G3)*$X$1</f>
        <v>-322.6</v>
      </c>
      <c r="I3" s="1">
        <f>IF(H3*FORECAST(I2,B3:H3,B2:H2)&gt;0,FORECAST(I2,B3:H3,B2:H2),H3)*$X$1</f>
        <v>-369.4</v>
      </c>
      <c r="J3" s="1">
        <f>IF(I3*FORECAST(J2,B3:I3,B2:I2)&gt;0,FORECAST(J2,B3:I3,B2:I2),I3)*$X$1</f>
        <v>-416.2</v>
      </c>
      <c r="K3" s="1">
        <f>IF(J3*FORECAST(K2,B3:J3,B2:J2)&gt;0,FORECAST(K2,B3:J3,B2:J2),J3)*$X$1</f>
        <v>-463</v>
      </c>
      <c r="L3" s="1">
        <f>IF(K3*FORECAST(L2,B3:K3,B2:K2)&gt;0,FORECAST(L2,B3:K3,B2:K2),K3)*$X$1</f>
        <v>-509.8</v>
      </c>
      <c r="M3" s="1">
        <f>IF(L3*FORECAST(M2,B3:L3,B2:L2)&gt;0,FORECAST(M2,B3:L3,B2:L2),L3)*$X$1</f>
        <v>-556.6</v>
      </c>
      <c r="N3" s="5">
        <f>IF(M3*FORECAST(N2,B3:M3,B2:M2)&gt;0,FORECAST(N2,B3:M3,B2:M2),M3)*$X$1</f>
        <v>-603.4</v>
      </c>
      <c r="O3" s="5">
        <f>IF(N3*FORECAST(O2,B3:N3,B2:N2)&gt;0,FORECAST(O2,B3:N3,B2:N2),N3)*$X$1</f>
        <v>-650.2</v>
      </c>
      <c r="P3" s="5">
        <f>IF(O3*FORECAST(P2,B3:O3,B2:O2)&gt;0,FORECAST(P2,B3:O3,B2:O2),O3)*$X$1</f>
        <v>-697</v>
      </c>
      <c r="Q3" s="5">
        <f>IF(P3*FORECAST(Q2,B3:P3,B2:P2)&gt;0,FORECAST(Q2,B3:P3,B2:P2),P3)*$X$1</f>
        <v>-743.8</v>
      </c>
      <c r="R3" s="5">
        <f>IF(Q3*FORECAST(R2,B3:Q3,B2:Q2)&gt;0,FORECAST(R2,B3:Q3,B2:Q2),Q3)*$X$1</f>
        <v>-790.6</v>
      </c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-136.0</v>
      </c>
      <c r="C4" s="1">
        <v>-352.0</v>
      </c>
      <c r="D4" s="1">
        <v>-1700.0</v>
      </c>
      <c r="E4" s="1">
        <v>-1610.0</v>
      </c>
      <c r="F4" s="1">
        <v>-1240.0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>
        <v>114.0</v>
      </c>
      <c r="C5" s="1">
        <v>123.0</v>
      </c>
      <c r="D5" s="1">
        <v>363.0</v>
      </c>
      <c r="E5" s="1">
        <v>545.0</v>
      </c>
      <c r="F5" s="1">
        <v>533.0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826</v>
      </c>
      <c r="L7" s="1">
        <f>IF(R3*FORECAST(R2,B3:R3,B2:R2)&gt;0,FORECAST(R2,B3:R3,B2:R2),Q3)*$X$1 * (1+0.02)/(0.0834-0.02)</f>
        <v>-12719.43218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827</v>
      </c>
      <c r="L8" s="6">
        <f t="array" ref="L8">NPV(0.0834,H3:R3)</f>
        <v>-3648.930413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828</v>
      </c>
      <c r="L9" s="6">
        <f t="array" ref="L9">NPV(0.0834,H16:R16)</f>
        <v>-5269.756887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829</v>
      </c>
      <c r="L10" s="6">
        <f>L8 + L9</f>
        <v>-8918.687301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830</v>
      </c>
      <c r="L12" s="6">
        <f>L10 - L11</f>
        <v>-7678.687301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831</v>
      </c>
      <c r="L13" s="1">
        <v>533.0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-14.40654278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-12719.43218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