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<sst xmlns="http://schemas.openxmlformats.org/spreadsheetml/2006/main" count="902" uniqueCount="801">
  <si>
    <t>ticker</t>
  </si>
  <si>
    <t>MNTS</t>
  </si>
  <si>
    <t>nombre</t>
  </si>
  <si>
    <t>MOMENTUS INC</t>
  </si>
  <si>
    <t>empresa</t>
  </si>
  <si>
    <t>Aerospace &amp; Defense</t>
  </si>
  <si>
    <t>Open</t>
  </si>
  <si>
    <t>Target Price</t>
  </si>
  <si>
    <t>Upside</t>
  </si>
  <si>
    <t>-1685.48%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</si>
  <si>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</si>
  <si>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</si>
  <si>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</si>
  <si>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</si>
  <si>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</si>
  <si>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</si>
  <si>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</si>
  <si>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</si>
  <si>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-70.00%</t>
  </si>
  <si>
    <t>Total Assets Growth</t>
  </si>
  <si>
    <t>-73.68%</t>
  </si>
  <si>
    <t>Net Property, Plant and Equipment Growth</t>
  </si>
  <si>
    <t>2100.00%</t>
  </si>
  <si>
    <t>EBITDA Growth</t>
  </si>
  <si>
    <t>97.42%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</si>
  <si>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</si>
  <si>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</si>
  <si>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</si>
  <si>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</si>
  <si>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</si>
  <si>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</si>
  <si>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</si>
  <si>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</si>
  <si>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</si>
  <si>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</si>
  <si>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</si>
  <si>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</si>
  <si>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</si>
  <si>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</si>
  <si>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</si>
  <si>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</si>
  <si>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</si>
  <si>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</si>
  <si>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</si>
  <si>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</si>
  <si>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</si>
  <si>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</si>
  <si>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</si>
  <si>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</si>
  <si>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</si>
  <si>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</si>
  <si>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</si>
  <si>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</si>
  <si>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</si>
  <si>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</si>
  <si>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</si>
  <si>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</si>
  <si>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</si>
  <si>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</si>
  <si>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</si>
  <si>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</si>
  <si>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</si>
  <si>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</si>
  <si>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</si>
  <si>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</si>
  <si>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</si>
  <si>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</si>
  <si>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</si>
  <si>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</si>
  <si>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</si>
  <si>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</si>
  <si>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</si>
  <si>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</si>
  <si>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</si>
  <si>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</si>
  <si>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</si>
  <si>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</si>
  <si>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</si>
  <si>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</si>
  <si>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</si>
  <si>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</si>
  <si>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</si>
  <si>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</si>
  <si>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</si>
  <si>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</si>
  <si>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</si>
  <si>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</si>
  <si>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</si>
  <si>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</si>
  <si>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</si>
  <si>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</si>
  <si>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</si>
  <si>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</si>
  <si>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</si>
  <si>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</si>
  <si>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</si>
  <si>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</si>
  <si>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</si>
  <si>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</si>
  <si>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</si>
  <si>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</si>
  <si>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</si>
  <si>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30.19</t>
  </si>
  <si>
    <t>0.15</t>
  </si>
  <si>
    <t>-3.27</t>
  </si>
  <si>
    <t>320.04</t>
  </si>
  <si>
    <t>5.39</t>
  </si>
  <si>
    <t>Tangible Book Value</t>
  </si>
  <si>
    <t>Tangible Book Value Per Share</t>
  </si>
  <si>
    <t>29.58</t>
  </si>
  <si>
    <t>-3.28</t>
  </si>
  <si>
    <t>317.25</t>
  </si>
  <si>
    <t>4.81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</si>
  <si>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</si>
  <si>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</si>
  <si>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</si>
  <si>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</si>
  <si>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</si>
  <si>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</si>
  <si>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</si>
  <si>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</si>
  <si>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</si>
  <si>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</si>
  <si>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</si>
  <si>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</si>
  <si>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</si>
  <si>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</si>
  <si>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</si>
  <si>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</si>
  <si>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</si>
  <si>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</si>
  <si>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</si>
  <si>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</si>
  <si>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</si>
  <si>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</si>
  <si>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</si>
  <si>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</si>
  <si>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</si>
  <si>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</si>
  <si>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</si>
  <si>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</si>
  <si>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</si>
  <si>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</si>
  <si>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</si>
  <si>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</si>
  <si>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</si>
  <si>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-43.66</t>
  </si>
  <si>
    <t>-115.48</t>
  </si>
  <si>
    <t>-819.3</t>
  </si>
  <si>
    <t>-323.8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</si>
  <si>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</si>
  <si>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</si>
  <si>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</si>
  <si>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</si>
  <si>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</si>
  <si>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</si>
  <si>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-27.28</t>
  </si>
  <si>
    <t>-72.17</t>
  </si>
  <si>
    <t>-192.95</t>
  </si>
  <si>
    <t>-547.85</t>
  </si>
  <si>
    <t>-487.02</t>
  </si>
  <si>
    <t>-202.33</t>
  </si>
  <si>
    <t>Normalized Diluted EPS</t>
  </si>
  <si>
    <t>-503.5</t>
  </si>
  <si>
    <t>EBITDA</t>
  </si>
  <si>
    <t>EBITA</t>
  </si>
  <si>
    <t>EBIT</t>
  </si>
  <si>
    <t>EBITDAR</t>
  </si>
  <si>
    <t>Effective Tax Rate - (Ratio)</t>
  </si>
  <si>
    <t>-0.01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</si>
  <si>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</si>
  <si>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</si>
  <si>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</si>
  <si>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</si>
  <si>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</si>
  <si>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Advertising Expense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</si>
  <si>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</si>
  <si>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</si>
  <si>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</si>
  <si>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</si>
  <si>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</si>
  <si>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</si>
  <si>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</si>
  <si>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</si>
  <si>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</si>
  <si>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</si>
  <si>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-77.81</t>
  </si>
  <si>
    <t>-77.8</t>
  </si>
  <si>
    <t>-56.14</t>
  </si>
  <si>
    <t>-75.36</t>
  </si>
  <si>
    <t>Return on Total Capital</t>
  </si>
  <si>
    <t>-88.3</t>
  </si>
  <si>
    <t>-101.98</t>
  </si>
  <si>
    <t>-66.84</t>
  </si>
  <si>
    <t>-51.58</t>
  </si>
  <si>
    <t>-119.16</t>
  </si>
  <si>
    <t>Return On Equity %</t>
  </si>
  <si>
    <t>-165.82</t>
  </si>
  <si>
    <t>223.48</t>
  </si>
  <si>
    <t>-153.13</t>
  </si>
  <si>
    <t>-111.96</t>
  </si>
  <si>
    <t>-329.81</t>
  </si>
  <si>
    <t>Return on Common Equity</t>
  </si>
  <si>
    <t>Margin Analysis</t>
  </si>
  <si>
    <t>Gross Profit Margin %</t>
  </si>
  <si>
    <t>-0.72</t>
  </si>
  <si>
    <t>140.91</t>
  </si>
  <si>
    <t>91.3</t>
  </si>
  <si>
    <t>72.32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</si>
  <si>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</si>
  <si>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</si>
  <si>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</si>
  <si>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</si>
  <si>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</si>
  <si>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</si>
  <si>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</si>
  <si>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</si>
  <si>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</si>
  <si>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</si>
  <si>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</si>
  <si>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0.01</t>
  </si>
  <si>
    <t>0.05</t>
  </si>
  <si>
    <t>Fixed Assets Turnover</t>
  </si>
  <si>
    <t>0.16</t>
  </si>
  <si>
    <t>0.04</t>
  </si>
  <si>
    <t>0.03</t>
  </si>
  <si>
    <t>0.32</t>
  </si>
  <si>
    <t>Short Term Liquidity</t>
  </si>
  <si>
    <t>Current Ratio</t>
  </si>
  <si>
    <t>16.14</t>
  </si>
  <si>
    <t>10.87</t>
  </si>
  <si>
    <t>3.72</t>
  </si>
  <si>
    <t>4.37</t>
  </si>
  <si>
    <t>1.76</t>
  </si>
  <si>
    <t>0.97</t>
  </si>
  <si>
    <t>Quick Ratio</t>
  </si>
  <si>
    <t>12.94</t>
  </si>
  <si>
    <t>9.3</t>
  </si>
  <si>
    <t>3.09</t>
  </si>
  <si>
    <t>4.12</t>
  </si>
  <si>
    <t>1.51</t>
  </si>
  <si>
    <t>0.2</t>
  </si>
  <si>
    <t>Operating Cash Flow to Current Liabilities</t>
  </si>
  <si>
    <t>-13.57</t>
  </si>
  <si>
    <t>-11.86</t>
  </si>
  <si>
    <t>-4.5</t>
  </si>
  <si>
    <t>-2.23</t>
  </si>
  <si>
    <t>-2.03</t>
  </si>
  <si>
    <t>-5.57</t>
  </si>
  <si>
    <t>Average Days Payable Outstanding</t>
  </si>
  <si>
    <t>Long Term Solvency</t>
  </si>
  <si>
    <t>Total Debt/Equity</t>
  </si>
  <si>
    <t>17.01</t>
  </si>
  <si>
    <t>-108.74</t>
  </si>
  <si>
    <t>22.28</t>
  </si>
  <si>
    <t>55.21</t>
  </si>
  <si>
    <t>263.7</t>
  </si>
  <si>
    <t>Total Debt / Total Capital</t>
  </si>
  <si>
    <t>14.54</t>
  </si>
  <si>
    <t>18.22</t>
  </si>
  <si>
    <t>35.57</t>
  </si>
  <si>
    <t>72.5</t>
  </si>
  <si>
    <t>LT Debt/Equity</t>
  </si>
  <si>
    <t>-108.65</t>
  </si>
  <si>
    <t>5.52</t>
  </si>
  <si>
    <t>22.11</t>
  </si>
  <si>
    <t>152.59</t>
  </si>
  <si>
    <t>Long-Term Debt / Total Capital</t>
  </si>
  <si>
    <t>4.52</t>
  </si>
  <si>
    <t>14.24</t>
  </si>
  <si>
    <t>41.95</t>
  </si>
  <si>
    <t>Total Liabilities / Total Assets</t>
  </si>
  <si>
    <t>14.28</t>
  </si>
  <si>
    <t>24.16</t>
  </si>
  <si>
    <t>896.99</t>
  </si>
  <si>
    <t>29.03</t>
  </si>
  <si>
    <t>58.23</t>
  </si>
  <si>
    <t>84.57</t>
  </si>
  <si>
    <t>EBIT / Interest Expense</t>
  </si>
  <si>
    <t>-1.46</t>
  </si>
  <si>
    <t>-26.72</t>
  </si>
  <si>
    <t>-73.8</t>
  </si>
  <si>
    <t>-7.01</t>
  </si>
  <si>
    <t>-17.35</t>
  </si>
  <si>
    <t>-29.17</t>
  </si>
  <si>
    <t>EBITDA / Interest Expense</t>
  </si>
  <si>
    <t>-1.44</t>
  </si>
  <si>
    <t>-26.36</t>
  </si>
  <si>
    <t>-71.9</t>
  </si>
  <si>
    <t>-6.77</t>
  </si>
  <si>
    <t>-16.71</t>
  </si>
  <si>
    <t>-27.91</t>
  </si>
  <si>
    <t>(EBITDA - Capex) / Interest Expense</t>
  </si>
  <si>
    <t>-1.53</t>
  </si>
  <si>
    <t>-29.45</t>
  </si>
  <si>
    <t>-75.09</t>
  </si>
  <si>
    <t>-6.98</t>
  </si>
  <si>
    <t>-16.82</t>
  </si>
  <si>
    <t>-27.95</t>
  </si>
  <si>
    <t>Total Debt / EBITDA</t>
  </si>
  <si>
    <t>-0.17</t>
  </si>
  <si>
    <t>-9.32</t>
  </si>
  <si>
    <t>-0.31</t>
  </si>
  <si>
    <t>-0.24</t>
  </si>
  <si>
    <t>-0.13</t>
  </si>
  <si>
    <t>Net Debt / EBITDA</t>
  </si>
  <si>
    <t>1.03</t>
  </si>
  <si>
    <t>0.7</t>
  </si>
  <si>
    <t>-8.65</t>
  </si>
  <si>
    <t>1.36</t>
  </si>
  <si>
    <t>0.45</t>
  </si>
  <si>
    <t>-0.1</t>
  </si>
  <si>
    <t>Total Debt / (EBITDA - Capex)</t>
  </si>
  <si>
    <t>-0.15</t>
  </si>
  <si>
    <t>-8.92</t>
  </si>
  <si>
    <t>-0.3</t>
  </si>
  <si>
    <t>Net Debt / (EBITDA - Capex)</t>
  </si>
  <si>
    <t>0.63</t>
  </si>
  <si>
    <t>-8.28</t>
  </si>
  <si>
    <t>1.32</t>
  </si>
  <si>
    <t>Growth Over Prior Year</t>
  </si>
  <si>
    <t>Total Revenues, 1 Yr. Growth %</t>
  </si>
  <si>
    <t>-9.59</t>
  </si>
  <si>
    <t>-9.39</t>
  </si>
  <si>
    <t>933.11</t>
  </si>
  <si>
    <t>Gross Profit, 1 Yr. Growth %</t>
  </si>
  <si>
    <t>-41.29</t>
  </si>
  <si>
    <t>718.32</t>
  </si>
  <si>
    <t>EBITDA, 1 Yr. Growth %</t>
  </si>
  <si>
    <t>310.02</t>
  </si>
  <si>
    <t>128.13</t>
  </si>
  <si>
    <t>189.56</t>
  </si>
  <si>
    <t>-8.6</t>
  </si>
  <si>
    <t>-25.4</t>
  </si>
  <si>
    <t>EBITA, 1 Yr. Growth %</t>
  </si>
  <si>
    <t>311.23</t>
  </si>
  <si>
    <t>128.97</t>
  </si>
  <si>
    <t>187.88</t>
  </si>
  <si>
    <t>-8.57</t>
  </si>
  <si>
    <t>-25.28</t>
  </si>
  <si>
    <t>EBIT, 1 Yr. Growth %</t>
  </si>
  <si>
    <t>311.35</t>
  </si>
  <si>
    <t>128.96</t>
  </si>
  <si>
    <t>187.78</t>
  </si>
  <si>
    <t>-8.51</t>
  </si>
  <si>
    <t>-25.31</t>
  </si>
  <si>
    <t>Earnings From Cont. Operations, 1 Yr. Growth %</t>
  </si>
  <si>
    <t>153.08</t>
  </si>
  <si>
    <t>-139.3</t>
  </si>
  <si>
    <t>-179.11</t>
  </si>
  <si>
    <t>-27.79</t>
  </si>
  <si>
    <t>Net Income, 1 Yr. Growth %</t>
  </si>
  <si>
    <t>Normalized Net Income, 1 Yr. Growth %</t>
  </si>
  <si>
    <t>153.1</t>
  </si>
  <si>
    <t>149.18</t>
  </si>
  <si>
    <t>107.92</t>
  </si>
  <si>
    <t>11.22</t>
  </si>
  <si>
    <t>-24.1</t>
  </si>
  <si>
    <t>Diluted EPS Before Extra, 1 Yr. Growth %</t>
  </si>
  <si>
    <t>164.51</t>
  </si>
  <si>
    <t>-134.69</t>
  </si>
  <si>
    <t>-168.85</t>
  </si>
  <si>
    <t>-60.48</t>
  </si>
  <si>
    <t>Net Property, Plant and Equip., 1 Yr. Growth %</t>
  </si>
  <si>
    <t>714.1</t>
  </si>
  <si>
    <t>47.57</t>
  </si>
  <si>
    <t>371.48</t>
  </si>
  <si>
    <t>-15.89</t>
  </si>
  <si>
    <t>-17.74</t>
  </si>
  <si>
    <t>Total Assets, 1 Yr. Growth %</t>
  </si>
  <si>
    <t>285.9</t>
  </si>
  <si>
    <t>87.42</t>
  </si>
  <si>
    <t>411.63</t>
  </si>
  <si>
    <t>-50.26</t>
  </si>
  <si>
    <t>-77.66</t>
  </si>
  <si>
    <t>Tangible Book Value, 1 Yr. Growth %</t>
  </si>
  <si>
    <t>243.31</t>
  </si>
  <si>
    <t>-145.39</t>
  </si>
  <si>
    <t>-70.91</t>
  </si>
  <si>
    <t>-92.56</t>
  </si>
  <si>
    <t>Common Equity, 1 Yr. Growth %</t>
  </si>
  <si>
    <t>241.4</t>
  </si>
  <si>
    <t>-145.56</t>
  </si>
  <si>
    <t>-70.73</t>
  </si>
  <si>
    <t>-91.75</t>
  </si>
  <si>
    <t>Cash From Operations, 1 Yr. Growth %</t>
  </si>
  <si>
    <t>326.82</t>
  </si>
  <si>
    <t>96.14</t>
  </si>
  <si>
    <t>166.53</t>
  </si>
  <si>
    <t>-29.65</t>
  </si>
  <si>
    <t>Capital Expenditures, 1 Yr. Growth %</t>
  </si>
  <si>
    <t>710.88</t>
  </si>
  <si>
    <t>-14.45</t>
  </si>
  <si>
    <t>97.87</t>
  </si>
  <si>
    <t>-80.38</t>
  </si>
  <si>
    <t>-83.88</t>
  </si>
  <si>
    <t>Levered Free Cash Flow, 1 Yr. Growth %</t>
  </si>
  <si>
    <t>42.05</t>
  </si>
  <si>
    <t>90.82</t>
  </si>
  <si>
    <t>31.92</t>
  </si>
  <si>
    <t>23.45</t>
  </si>
  <si>
    <t>Unlevered Free Cash Flow, 1 Yr. Growth %</t>
  </si>
  <si>
    <t>44.93</t>
  </si>
  <si>
    <t>112.01</t>
  </si>
  <si>
    <t>17.68</t>
  </si>
  <si>
    <t>25.22</t>
  </si>
  <si>
    <t>Compound Annual Growth Rate Over Two Years</t>
  </si>
  <si>
    <t>Total Revenues, 2 Yr. CAGR %</t>
  </si>
  <si>
    <t>-9.49</t>
  </si>
  <si>
    <t>205.95</t>
  </si>
  <si>
    <t>Gross Profit, 2 Yr. CAGR %</t>
  </si>
  <si>
    <t>853.94</t>
  </si>
  <si>
    <t>119.19</t>
  </si>
  <si>
    <t>EBITDA, 2 Yr. CAGR %</t>
  </si>
  <si>
    <t>205.34</t>
  </si>
  <si>
    <t>157.01</t>
  </si>
  <si>
    <t>62.68</t>
  </si>
  <si>
    <t>-17.43</t>
  </si>
  <si>
    <t>EBITA, 2 Yr. CAGR %</t>
  </si>
  <si>
    <t>206.36</t>
  </si>
  <si>
    <t>156.76</t>
  </si>
  <si>
    <t>62.24</t>
  </si>
  <si>
    <t>-17.34</t>
  </si>
  <si>
    <t>EBIT, 2 Yr. CAGR %</t>
  </si>
  <si>
    <t>206.4</t>
  </si>
  <si>
    <t>156.69</t>
  </si>
  <si>
    <t>62.26</t>
  </si>
  <si>
    <t>-17.33</t>
  </si>
  <si>
    <t>Earnings From Cont. Operations, 2 Yr. CAGR %</t>
  </si>
  <si>
    <t>602.29</t>
  </si>
  <si>
    <t>176.74</t>
  </si>
  <si>
    <t>-44.24</t>
  </si>
  <si>
    <t>-24.42</t>
  </si>
  <si>
    <t>Net Income, 2 Yr. CAGR %</t>
  </si>
  <si>
    <t>Normalized Net Income, 2 Yr. CAGR %</t>
  </si>
  <si>
    <t>151.13</t>
  </si>
  <si>
    <t>127.62</t>
  </si>
  <si>
    <t>52.07</t>
  </si>
  <si>
    <t>-8.12</t>
  </si>
  <si>
    <t>Diluted EPS Before Extra, 2 Yr. CAGR %</t>
  </si>
  <si>
    <t>643.68</t>
  </si>
  <si>
    <t>-51.13</t>
  </si>
  <si>
    <t>-47.84</t>
  </si>
  <si>
    <t>Net Property, Plant and Equip., 2 Yr. CAGR %</t>
  </si>
  <si>
    <t>246.6</t>
  </si>
  <si>
    <t>163.76</t>
  </si>
  <si>
    <t>99.14</t>
  </si>
  <si>
    <t>Total Assets, 2 Yr. CAGR %</t>
  </si>
  <si>
    <t>168.94</t>
  </si>
  <si>
    <t>209.66</t>
  </si>
  <si>
    <t>59.52</t>
  </si>
  <si>
    <t>-66.67</t>
  </si>
  <si>
    <t>Tangible Book Value, 2 Yr. CAGR %</t>
  </si>
  <si>
    <t>728.91</t>
  </si>
  <si>
    <t>201.41</t>
  </si>
  <si>
    <t>-63.66</t>
  </si>
  <si>
    <t>-85.29</t>
  </si>
  <si>
    <t>Common Equity, 2 Yr. CAGR %</t>
  </si>
  <si>
    <t>720.02</t>
  </si>
  <si>
    <t>199.56</t>
  </si>
  <si>
    <t>-63.48</t>
  </si>
  <si>
    <t>-84.46</t>
  </si>
  <si>
    <t>Cash From Operations, 2 Yr. CAGR %</t>
  </si>
  <si>
    <t>189.34</t>
  </si>
  <si>
    <t>127.19</t>
  </si>
  <si>
    <t>64.36</t>
  </si>
  <si>
    <t>-15.56</t>
  </si>
  <si>
    <t>Capital Expenditures, 2 Yr. CAGR %</t>
  </si>
  <si>
    <t>163.38</t>
  </si>
  <si>
    <t>30.11</t>
  </si>
  <si>
    <t>-37.7</t>
  </si>
  <si>
    <t>-82.22</t>
  </si>
  <si>
    <t>Levered Free Cash Flow, 2 Yr. CAGR %</t>
  </si>
  <si>
    <t>57.05</t>
  </si>
  <si>
    <t>55.09</t>
  </si>
  <si>
    <t>27.62</t>
  </si>
  <si>
    <t>Unlevered Free Cash Flow, 2 Yr. CAGR %</t>
  </si>
  <si>
    <t>67.12</t>
  </si>
  <si>
    <t>54.73</t>
  </si>
  <si>
    <t>21.39</t>
  </si>
  <si>
    <t>Compound Annual Growth Rate Over Three Years</t>
  </si>
  <si>
    <t>Total Revenues, 3 Yr. CAGR %</t>
  </si>
  <si>
    <t>103.79</t>
  </si>
  <si>
    <t>Gross Profit, 3 Yr. CAGR %</t>
  </si>
  <si>
    <t>806.4</t>
  </si>
  <si>
    <t>EBITDA, 3 Yr. CAGR %</t>
  </si>
  <si>
    <t>199.99</t>
  </si>
  <si>
    <t>82.09</t>
  </si>
  <si>
    <t>25.45</t>
  </si>
  <si>
    <t>EBITA, 3 Yr. CAGR %</t>
  </si>
  <si>
    <t>200.08</t>
  </si>
  <si>
    <t>81.99</t>
  </si>
  <si>
    <t>25.29</t>
  </si>
  <si>
    <t>EBIT, 3 Yr. CAGR %</t>
  </si>
  <si>
    <t>200.06</t>
  </si>
  <si>
    <t>Earnings From Cont. Operations, 3 Yr. CAGR %</t>
  </si>
  <si>
    <t>168.62</t>
  </si>
  <si>
    <t>82.3</t>
  </si>
  <si>
    <t>-39.23</t>
  </si>
  <si>
    <t>Net Income, 3 Yr. CAGR %</t>
  </si>
  <si>
    <t>Normalized Net Income, 3 Yr. CAGR %</t>
  </si>
  <si>
    <t>135.81</t>
  </si>
  <si>
    <t>79.28</t>
  </si>
  <si>
    <t>20.63</t>
  </si>
  <si>
    <t>Diluted EPS Before Extra, 3 Yr. CAGR %</t>
  </si>
  <si>
    <t>200.95</t>
  </si>
  <si>
    <t>92.15</t>
  </si>
  <si>
    <t>-54.47</t>
  </si>
  <si>
    <t>Net Property, Plant and Equip., 3 Yr. CAGR %</t>
  </si>
  <si>
    <t>284.03</t>
  </si>
  <si>
    <t>80.2</t>
  </si>
  <si>
    <t>48.31</t>
  </si>
  <si>
    <t>Total Assets, 3 Yr. CAGR %</t>
  </si>
  <si>
    <t>233.23</t>
  </si>
  <si>
    <t>68.33</t>
  </si>
  <si>
    <t>-17.16</t>
  </si>
  <si>
    <t>Tangible Book Value, 3 Yr. CAGR %</t>
  </si>
  <si>
    <t>214.78</t>
  </si>
  <si>
    <t>38.26</t>
  </si>
  <si>
    <t>-78.58</t>
  </si>
  <si>
    <t>Common Equity, 3 Yr. CAGR %</t>
  </si>
  <si>
    <t>212.91</t>
  </si>
  <si>
    <t>37.98</t>
  </si>
  <si>
    <t>-77.75</t>
  </si>
  <si>
    <t>Cash From Operations, 3 Yr. CAGR %</t>
  </si>
  <si>
    <t>180.33</t>
  </si>
  <si>
    <t>73.6</t>
  </si>
  <si>
    <t>23.86</t>
  </si>
  <si>
    <t>Capital Expenditures, 3 Yr. CAGR %</t>
  </si>
  <si>
    <t>139.43</t>
  </si>
  <si>
    <t>-30.75</t>
  </si>
  <si>
    <t>-60.3</t>
  </si>
  <si>
    <t>Levered Free Cash Flow, 3 Yr. CAGR %</t>
  </si>
  <si>
    <t>45.95</t>
  </si>
  <si>
    <t>43.73</t>
  </si>
  <si>
    <t>Unlevered Free Cash Flow, 3 Yr. CAGR %</t>
  </si>
  <si>
    <t>46.65</t>
  </si>
  <si>
    <t>44.19</t>
  </si>
  <si>
    <t>Compound Annual Growth Rate Over Five Years</t>
  </si>
  <si>
    <t>EBITDA, 5 Yr. CAGR %</t>
  </si>
  <si>
    <t>79.06</t>
  </si>
  <si>
    <t>EBITA, 5 Yr. CAGR %</t>
  </si>
  <si>
    <t>79.17</t>
  </si>
  <si>
    <t>EBIT, 5 Yr. CAGR %</t>
  </si>
  <si>
    <t>Earnings From Cont. Operations, 5 Yr. CAGR %</t>
  </si>
  <si>
    <t>61.75</t>
  </si>
  <si>
    <t>Net Income, 5 Yr. CAGR %</t>
  </si>
  <si>
    <t>Normalized Net Income, 5 Yr. CAGR %</t>
  </si>
  <si>
    <t>61.74</t>
  </si>
  <si>
    <t>Diluted EPS Before Extra, 5 Yr. CAGR %</t>
  </si>
  <si>
    <t>49.29</t>
  </si>
  <si>
    <t>Net Property, Plant and Equip., 5 Yr. CAGR %</t>
  </si>
  <si>
    <t>108.27</t>
  </si>
  <si>
    <t>Total Assets, 5 Yr. CAGR %</t>
  </si>
  <si>
    <t>32.68</t>
  </si>
  <si>
    <t>Tangible Book Value, 5 Yr. CAGR %</t>
  </si>
  <si>
    <t>-7.57</t>
  </si>
  <si>
    <t>Common Equity, 5 Yr. CAGR %</t>
  </si>
  <si>
    <t>-5.84</t>
  </si>
  <si>
    <t>Cash From Operations, 5 Yr. CAGR %</t>
  </si>
  <si>
    <t>73.47</t>
  </si>
  <si>
    <t>Capital Expenditures, 5 Yr. CAGR %</t>
  </si>
  <si>
    <t>-15.37</t>
  </si>
  <si>
    <t>2020</t>
  </si>
  <si>
    <t>2021</t>
  </si>
  <si>
    <t>2022</t>
  </si>
  <si>
    <t>2023</t>
  </si>
  <si>
    <t>Capitalization
                                    1</t>
  </si>
  <si>
    <t>397</t>
  </si>
  <si>
    <t>336.8</t>
  </si>
  <si>
    <t>65.63</t>
  </si>
  <si>
    <t>11.35</t>
  </si>
  <si>
    <t>Change</t>
  </si>
  <si>
    <t>-</t>
  </si>
  <si>
    <t>-15.17%</t>
  </si>
  <si>
    <t>-80.52%</t>
  </si>
  <si>
    <t>-82.7%</t>
  </si>
  <si>
    <t>Enterprise Value (EV)
                                    1</t>
  </si>
  <si>
    <t>689.2</t>
  </si>
  <si>
    <t>206.2</t>
  </si>
  <si>
    <t>25.85</t>
  </si>
  <si>
    <t>17.64</t>
  </si>
  <si>
    <t>-70.09%</t>
  </si>
  <si>
    <t>-87.46%</t>
  </si>
  <si>
    <t>-31.76%</t>
  </si>
  <si>
    <t>P/E ratio</t>
  </si>
  <si>
    <t>-5.21x</t>
  </si>
  <si>
    <t>2.46x</t>
  </si>
  <si>
    <t>-0.67x</t>
  </si>
  <si>
    <t>-0.07x</t>
  </si>
  <si>
    <t>PBR</t>
  </si>
  <si>
    <t>-3,839x</t>
  </si>
  <si>
    <t>2.57x</t>
  </si>
  <si>
    <t>1.71x</t>
  </si>
  <si>
    <t>4.5x</t>
  </si>
  <si>
    <t>PEG</t>
  </si>
  <si>
    <t>-0x</t>
  </si>
  <si>
    <t>0x</t>
  </si>
  <si>
    <t>Capitalization / Revenue</t>
  </si>
  <si>
    <t>1,087,804,781x</t>
  </si>
  <si>
    <t>1,020,677,058x</t>
  </si>
  <si>
    <t>219,491,157x</t>
  </si>
  <si>
    <t>3,675,181x</t>
  </si>
  <si>
    <t>EV / Revenue</t>
  </si>
  <si>
    <t>1,888,287,726x</t>
  </si>
  <si>
    <t>624,749,785x</t>
  </si>
  <si>
    <t>86,451,023x</t>
  </si>
  <si>
    <t>5,710,144x</t>
  </si>
  <si>
    <t>EV / EBITDA</t>
  </si>
  <si>
    <t>-20.2x</t>
  </si>
  <si>
    <t>-2.09x</t>
  </si>
  <si>
    <t>-0.29x</t>
  </si>
  <si>
    <t>-0.26x</t>
  </si>
  <si>
    <t>EV / EBIT</t>
  </si>
  <si>
    <t>-19.9x</t>
  </si>
  <si>
    <t>-2.07x</t>
  </si>
  <si>
    <t>-0.28x</t>
  </si>
  <si>
    <t>EV / FCF</t>
  </si>
  <si>
    <t>-41,380,983x</t>
  </si>
  <si>
    <t>-7,128,949x</t>
  </si>
  <si>
    <t>-709,030x</t>
  </si>
  <si>
    <t>-391,925x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</si>
  <si>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</si>
  <si>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</si>
  <si>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</si>
  <si>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</si>
  <si>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</si>
  <si>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-2,415</t>
  </si>
  <si>
    <t>1,190</t>
  </si>
  <si>
    <t>Distribution rate</t>
  </si>
  <si>
    <t>Net sales</t>
  </si>
  <si>
    <t>0.365</t>
  </si>
  <si>
    <t>0.33</t>
  </si>
  <si>
    <t>0.299</t>
  </si>
  <si>
    <t>3.089</t>
  </si>
  <si>
    <t>EBITDA
                                    1</t>
  </si>
  <si>
    <t>-34.08</t>
  </si>
  <si>
    <t>-98.67</t>
  </si>
  <si>
    <t>-90.18</t>
  </si>
  <si>
    <t>-67.28</t>
  </si>
  <si>
    <t>EBIT
                                    1</t>
  </si>
  <si>
    <t>-34.67</t>
  </si>
  <si>
    <t>-99.76</t>
  </si>
  <si>
    <t>-91.28</t>
  </si>
  <si>
    <t>-68.17</t>
  </si>
  <si>
    <t>Net income
                                    1</t>
  </si>
  <si>
    <t>-307</t>
  </si>
  <si>
    <t>120.7</t>
  </si>
  <si>
    <t>-95.44</t>
  </si>
  <si>
    <t>-68.92</t>
  </si>
  <si>
    <t>Net Debt
                                    1</t>
  </si>
  <si>
    <t>292.2</t>
  </si>
  <si>
    <t>-130.7</t>
  </si>
  <si>
    <t>-39.78</t>
  </si>
  <si>
    <t>6.286</t>
  </si>
  <si>
    <t>Reference price
                                    2</t>
  </si>
  <si>
    <t>12,571.995</t>
  </si>
  <si>
    <t>2,925.999</t>
  </si>
  <si>
    <t>545.930</t>
  </si>
  <si>
    <t>24.220</t>
  </si>
  <si>
    <t>Nbr of stocks (in thousands)</t>
  </si>
  <si>
    <t>31.6</t>
  </si>
  <si>
    <t>115</t>
  </si>
  <si>
    <t>120</t>
  </si>
  <si>
    <t>469</t>
  </si>
  <si>
    <t>Announcement Date</t>
  </si>
  <si>
    <t>7/23/21</t>
  </si>
  <si>
    <t>3/9/22</t>
  </si>
  <si>
    <t>3/8/23</t>
  </si>
  <si>
    <t>6/6/24</t>
  </si>
  <si>
    <t>address1</t>
  </si>
  <si>
    <t>3901 North First Street</t>
  </si>
  <si>
    <t>city</t>
  </si>
  <si>
    <t>San Jose</t>
  </si>
  <si>
    <t>state</t>
  </si>
  <si>
    <t>CA</t>
  </si>
  <si>
    <t>zip</t>
  </si>
  <si>
    <t>95134</t>
  </si>
  <si>
    <t>country</t>
  </si>
  <si>
    <t>phone</t>
  </si>
  <si>
    <t>650 564 7820</t>
  </si>
  <si>
    <t>website</t>
  </si>
  <si>
    <t>https://momentus.space</t>
  </si>
  <si>
    <t>industry</t>
  </si>
  <si>
    <t>industryKey</t>
  </si>
  <si>
    <t>aerospace-defense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</si>
  <si>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</si>
  <si>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</si>
  <si>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</si>
  <si>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</si>
  <si>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</si>
  <si>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</si>
  <si>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</si>
  <si>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Momentus Inc. operates as a commercial space company. The company offers satellites, satellite buses, and other satellite technologies; and in-space infrastructure services, including in-space transportation, hosted payloads, and in-orbit services. Its principal and target customers include satellite operators. The company is headquartered in San Jose, California.</t>
  </si>
  <si>
    <t>companyOfficers</t>
  </si>
  <si>
    <t>[{'maxAge': 1, 'name': 'Mr. John Charles Rood', 'age': 54, 'title': 'Chairman, President &amp; CEO', 'yearBorn': 1969, 'fiscalYear': 2023, 'totalPay': 1808175, 'exercisedValue': 0, 'unexercisedValue': 0}, {'maxAge': 1, 'name': 'Mr. Rob  Schwarz', 'age': 51, 'title': 'CTO and Interim Head of Engineering &amp; Operations', 'yearBorn': 1972, 'fiscalYear': 2023, 'totalPay': 494370, 'exercisedValue': 0, 'unexercisedValue': 0}, {'maxAge': 1, 'name': 'Mr. Paul  Ney', 'age': 64, 'title': 'Chief Legal Officer &amp; Corporate Secretary', 'yearBorn': 1959, 'fiscalYear': 2023, 'totalPay': 707849, 'exercisedValue': 0, 'unexercisedValue': 0}, {'maxAge': 1, 'name': 'Mr. Lon  Ensler', 'age': 64, 'title': 'Interim Chief Financial Officer &amp; Principal Accounting Officer', 'yearBorn': 1959, 'fiscalYear': 2023, 'exercisedValue': 0, 'unexercisedValue': 0}, {'maxAge': 1, 'name': 'Mr. Darryl J. John Genovesi', 'title': 'Vice President of Investor Relations', 'fiscalYear': 2023, 'exercisedValue': 0, 'unexercisedValue': 0}, {'maxAge': 1, 'name': 'Mr. Chris  Kinman', 'title': 'Chief Commercial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</si>
  <si>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</si>
  <si>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</si>
  <si>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</si>
  <si>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</si>
  <si>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</si>
  <si>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</si>
  <si>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</si>
  <si>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</si>
  <si>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</si>
  <si>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</si>
  <si>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</si>
  <si>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</si>
  <si>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</si>
  <si>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</si>
  <si>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</si>
  <si>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</si>
  <si>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</si>
  <si>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</si>
  <si>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</si>
  <si>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</si>
  <si>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</si>
  <si>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</si>
  <si>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</si>
  <si>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</si>
  <si>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</si>
  <si>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</si>
  <si>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</si>
  <si>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</si>
  <si>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</si>
  <si>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</si>
  <si>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</si>
  <si>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</si>
  <si>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</si>
  <si>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</si>
  <si>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</si>
  <si>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</si>
  <si>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</si>
  <si>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</si>
  <si>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</si>
  <si>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</si>
  <si>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</si>
  <si>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</si>
  <si>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</si>
  <si>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</si>
  <si>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</si>
  <si>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</si>
  <si>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</si>
  <si>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</si>
  <si>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</si>
  <si>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</si>
  <si>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</si>
  <si>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</si>
  <si>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</si>
  <si>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1:14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</si>
  <si>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</si>
  <si>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</si>
  <si>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</si>
  <si>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</si>
  <si>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</si>
  <si>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</si>
  <si>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</si>
  <si>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</si>
  <si>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</si>
  <si>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</si>
  <si>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</si>
  <si>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</si>
  <si>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Momentus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</si>
  <si>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</si>
  <si>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</si>
  <si>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</si>
  <si>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</si>
  <si>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</si>
  <si>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</si>
  <si>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</si>
  <si>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ca898aaf-d1db-3b79-bded-bcacc06e99f6</t>
  </si>
  <si>
    <t>messageBoardId</t>
  </si>
  <si>
    <t>finmb_578410936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</si>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</sst>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omentus.space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-106.7025946817143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1.5504926E7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-0.70926046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-6.0</v>
      </c>
      <c r="C2" s="1">
        <v>-15.0</v>
      </c>
      <c r="D2" s="1">
        <v>-307.0</v>
      </c>
      <c r="E2" s="1">
        <v>121.0</v>
      </c>
      <c r="F2" s="1">
        <v>-95.0</v>
      </c>
      <c r="G2" s="1">
        <v>-68.0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18.0</v>
      </c>
      <c r="D3" s="1">
        <v>55.0</v>
      </c>
      <c r="E3" s="1">
        <v>1.0</v>
      </c>
      <c r="F3" s="1">
        <v>2.0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1.0</v>
      </c>
      <c r="D4" s="1">
        <v>3.0</v>
      </c>
      <c r="E4" s="1">
        <v>5.0</v>
      </c>
      <c r="F4" s="1">
        <v>10.0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20.0</v>
      </c>
      <c r="D5" s="1">
        <v>59.0</v>
      </c>
      <c r="E5" s="1">
        <v>1.0</v>
      </c>
      <c r="F5" s="1">
        <v>2.0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11.0</v>
      </c>
      <c r="E6" s="1">
        <v>21.0</v>
      </c>
      <c r="F6" s="1">
        <v>2.0</v>
      </c>
      <c r="G6" s="1">
        <v>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48.0</v>
      </c>
      <c r="E7" s="1">
        <v>1.0</v>
      </c>
      <c r="F7" s="1">
        <v>16.0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12.0</v>
      </c>
      <c r="D8" s="1">
        <v>2.0</v>
      </c>
      <c r="E8" s="1">
        <v>18.0</v>
      </c>
      <c r="F8" s="1">
        <v>11.0</v>
      </c>
      <c r="G8" s="1">
        <v>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56.0</v>
      </c>
      <c r="D9" s="1">
        <v>270.0</v>
      </c>
      <c r="E9" s="1">
        <v>-247.0</v>
      </c>
      <c r="F9" s="1">
        <v>-68.0</v>
      </c>
      <c r="G9" s="1">
        <v>-11.0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-16.0</v>
      </c>
      <c r="D10" s="1">
        <v>16.0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10.0</v>
      </c>
      <c r="C11" s="1">
        <v>53.0</v>
      </c>
      <c r="D11" s="1">
        <v>-99.0</v>
      </c>
      <c r="E11" s="1">
        <v>1.0</v>
      </c>
      <c r="F11" s="1">
        <v>37.0</v>
      </c>
      <c r="G11" s="1">
        <v>45.0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42.0</v>
      </c>
      <c r="C12" s="1">
        <v>28.0</v>
      </c>
      <c r="D12" s="1">
        <v>1.0</v>
      </c>
      <c r="E12" s="1">
        <v>-1.0</v>
      </c>
      <c r="F12" s="1">
        <v>1.0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-78.0</v>
      </c>
      <c r="C13" s="1">
        <v>-2.0</v>
      </c>
      <c r="D13" s="1">
        <v>-1.0</v>
      </c>
      <c r="E13" s="1">
        <v>-1.0</v>
      </c>
      <c r="F13" s="1">
        <v>-9.0</v>
      </c>
      <c r="G13" s="1">
        <v>-7.0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-3.0</v>
      </c>
      <c r="C14" s="1">
        <v>-16.0</v>
      </c>
      <c r="D14" s="1">
        <v>-32.0</v>
      </c>
      <c r="E14" s="1">
        <v>-86.0</v>
      </c>
      <c r="F14" s="1">
        <v>-87.0</v>
      </c>
      <c r="G14" s="1">
        <v>-61.0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-21.0</v>
      </c>
      <c r="C15" s="1">
        <v>-1.0</v>
      </c>
      <c r="D15" s="1">
        <v>-1.0</v>
      </c>
      <c r="E15" s="1">
        <v>-2.0</v>
      </c>
      <c r="F15" s="1">
        <v>-58.0</v>
      </c>
      <c r="G15" s="1">
        <v>-9.0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3.0</v>
      </c>
      <c r="G16" s="1">
        <v>11.0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-9.0</v>
      </c>
      <c r="C17" s="1">
        <v>-14.0</v>
      </c>
      <c r="D17" s="1">
        <v>-9.0</v>
      </c>
      <c r="E17" s="1">
        <v>-11.0</v>
      </c>
      <c r="F17" s="1">
        <v>-18.0</v>
      </c>
      <c r="G17" s="1">
        <v>-3.0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-30.0</v>
      </c>
      <c r="C18" s="1">
        <v>-1.0</v>
      </c>
      <c r="D18" s="1">
        <v>-1.0</v>
      </c>
      <c r="E18" s="1">
        <v>-3.0</v>
      </c>
      <c r="F18" s="1">
        <v>-73.0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2.0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4.0</v>
      </c>
      <c r="C20" s="1">
        <v>10.0</v>
      </c>
      <c r="D20" s="1">
        <v>44.0</v>
      </c>
      <c r="E20" s="1">
        <v>55.0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4.0</v>
      </c>
      <c r="C21" s="1">
        <v>10.0</v>
      </c>
      <c r="D21" s="1">
        <v>47.0</v>
      </c>
      <c r="E21" s="1">
        <v>55.0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-2.0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-1.0</v>
      </c>
      <c r="F23" s="1">
        <v>-9.0</v>
      </c>
      <c r="G23" s="1">
        <v>-12.0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-2.0</v>
      </c>
      <c r="E24" s="1">
        <v>-1.0</v>
      </c>
      <c r="F24" s="1">
        <v>-9.0</v>
      </c>
      <c r="G24" s="1">
        <v>-12.0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9.0</v>
      </c>
      <c r="C25" s="1">
        <v>0.0</v>
      </c>
      <c r="D25" s="1">
        <v>9.0</v>
      </c>
      <c r="E25" s="1">
        <v>239.0</v>
      </c>
      <c r="F25" s="1">
        <v>84.0</v>
      </c>
      <c r="G25" s="1">
        <v>27.0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-40.0</v>
      </c>
      <c r="F26" s="1">
        <v>-33.0</v>
      </c>
      <c r="G26" s="1">
        <v>-10.0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2.0</v>
      </c>
      <c r="C27" s="1">
        <v>18.0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-8.0</v>
      </c>
      <c r="C28" s="1">
        <v>-5.0</v>
      </c>
      <c r="D28" s="1">
        <v>-3.0</v>
      </c>
      <c r="E28" s="1">
        <v>-25.0</v>
      </c>
      <c r="F28" s="1">
        <v>-33.0</v>
      </c>
      <c r="G28" s="1">
        <v>-2.0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7.0</v>
      </c>
      <c r="C29" s="1">
        <v>27.0</v>
      </c>
      <c r="D29" s="1">
        <v>44.0</v>
      </c>
      <c r="E29" s="1">
        <v>227.0</v>
      </c>
      <c r="F29" s="1">
        <v>-9.0</v>
      </c>
      <c r="G29" s="1">
        <v>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3.0</v>
      </c>
      <c r="C30" s="1">
        <v>9.0</v>
      </c>
      <c r="D30" s="1">
        <v>10.0</v>
      </c>
      <c r="E30" s="1">
        <v>137.0</v>
      </c>
      <c r="F30" s="1">
        <v>-98.0</v>
      </c>
      <c r="G30" s="1">
        <v>-59.0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35.0</v>
      </c>
      <c r="E32" s="1">
        <v>2.0</v>
      </c>
      <c r="F32" s="1">
        <v>2.0</v>
      </c>
      <c r="G32" s="1">
        <v>98.0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800.0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-11.0</v>
      </c>
      <c r="D34" s="1">
        <v>-16.0</v>
      </c>
      <c r="E34" s="1">
        <v>-28.0</v>
      </c>
      <c r="F34" s="1">
        <v>-36.0</v>
      </c>
      <c r="G34" s="1">
        <v>-45.0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-11.0</v>
      </c>
      <c r="D35" s="1">
        <v>-16.0</v>
      </c>
      <c r="E35" s="1">
        <v>-31.0</v>
      </c>
      <c r="F35" s="1">
        <v>-35.0</v>
      </c>
      <c r="G35" s="1">
        <v>-44.0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33.0</v>
      </c>
      <c r="D36" s="1">
        <v>-3.0</v>
      </c>
      <c r="E36" s="1">
        <v>-4.0</v>
      </c>
      <c r="F36" s="1">
        <v>-8.0</v>
      </c>
      <c r="G36" s="1">
        <v>16.0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4.0</v>
      </c>
      <c r="C37" s="1">
        <v>10.0</v>
      </c>
      <c r="D37" s="1">
        <v>44.0</v>
      </c>
      <c r="E37" s="1">
        <v>54.0</v>
      </c>
      <c r="F37" s="1">
        <v>-9.0</v>
      </c>
      <c r="G37" s="1">
        <v>-12.0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3.0</v>
      </c>
      <c r="C3" s="1">
        <v>13.0</v>
      </c>
      <c r="D3" s="1">
        <v>22.0</v>
      </c>
      <c r="E3" s="1">
        <v>160.0</v>
      </c>
      <c r="F3" s="1">
        <v>61.0</v>
      </c>
      <c r="G3" s="1">
        <v>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3.0</v>
      </c>
      <c r="C4" s="1">
        <v>13.0</v>
      </c>
      <c r="D4" s="1">
        <v>22.0</v>
      </c>
      <c r="E4" s="1">
        <v>160.0</v>
      </c>
      <c r="F4" s="1">
        <v>61.0</v>
      </c>
      <c r="G4" s="1">
        <v>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0.0</v>
      </c>
      <c r="C5" s="1">
        <v>16.0</v>
      </c>
      <c r="D5" s="1">
        <v>0.0</v>
      </c>
      <c r="E5" s="1">
        <v>0.0</v>
      </c>
      <c r="F5" s="1">
        <v>4.0</v>
      </c>
      <c r="G5" s="1">
        <v>10.0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16.0</v>
      </c>
      <c r="D6" s="1">
        <v>0.0</v>
      </c>
      <c r="E6" s="1">
        <v>0.0</v>
      </c>
      <c r="F6" s="1">
        <v>4.0</v>
      </c>
      <c r="G6" s="1">
        <v>10.0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3.0</v>
      </c>
      <c r="C7" s="1">
        <v>51.0</v>
      </c>
      <c r="D7" s="1">
        <v>79.0</v>
      </c>
      <c r="E7" s="1">
        <v>4.0</v>
      </c>
      <c r="F7" s="1">
        <v>4.0</v>
      </c>
      <c r="G7" s="1">
        <v>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10.0</v>
      </c>
      <c r="E8" s="1">
        <v>19.0</v>
      </c>
      <c r="F8" s="1">
        <v>1.0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89.0</v>
      </c>
      <c r="C9" s="1">
        <v>1.0</v>
      </c>
      <c r="D9" s="1">
        <v>3.0</v>
      </c>
      <c r="E9" s="1">
        <v>4.0</v>
      </c>
      <c r="F9" s="1">
        <v>5.0</v>
      </c>
      <c r="G9" s="1">
        <v>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4.0</v>
      </c>
      <c r="C10" s="1">
        <v>15.0</v>
      </c>
      <c r="D10" s="1">
        <v>27.0</v>
      </c>
      <c r="E10" s="1">
        <v>170.0</v>
      </c>
      <c r="F10" s="1">
        <v>76.0</v>
      </c>
      <c r="G10" s="1">
        <v>10.0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25.0</v>
      </c>
      <c r="C11" s="1">
        <v>2.0</v>
      </c>
      <c r="D11" s="1">
        <v>3.0</v>
      </c>
      <c r="E11" s="1">
        <v>14.0</v>
      </c>
      <c r="F11" s="1">
        <v>12.0</v>
      </c>
      <c r="G11" s="1">
        <v>11.0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-3.0</v>
      </c>
      <c r="C12" s="1">
        <v>-22.0</v>
      </c>
      <c r="D12" s="1">
        <v>-78.0</v>
      </c>
      <c r="E12" s="1">
        <v>-1.0</v>
      </c>
      <c r="F12" s="1">
        <v>-1.0</v>
      </c>
      <c r="G12" s="1">
        <v>-2.0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22.0</v>
      </c>
      <c r="C13" s="1">
        <v>1.0</v>
      </c>
      <c r="D13" s="1">
        <v>2.0</v>
      </c>
      <c r="E13" s="1">
        <v>12.0</v>
      </c>
      <c r="F13" s="1">
        <v>10.0</v>
      </c>
      <c r="G13" s="1">
        <v>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8.0</v>
      </c>
      <c r="C14" s="1">
        <v>21.0</v>
      </c>
      <c r="D14" s="1">
        <v>30.0</v>
      </c>
      <c r="E14" s="1">
        <v>34.0</v>
      </c>
      <c r="F14" s="1">
        <v>33.0</v>
      </c>
      <c r="G14" s="1">
        <v>34.0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1.0</v>
      </c>
      <c r="D15" s="1">
        <v>5.0</v>
      </c>
      <c r="E15" s="1">
        <v>3.0</v>
      </c>
      <c r="F15" s="1">
        <v>4.0</v>
      </c>
      <c r="G15" s="1">
        <v>40.0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3.0</v>
      </c>
      <c r="C16" s="1">
        <v>4.0</v>
      </c>
      <c r="D16" s="1">
        <v>1.0</v>
      </c>
      <c r="E16" s="1">
        <v>37.0</v>
      </c>
      <c r="F16" s="1">
        <v>62.0</v>
      </c>
      <c r="G16" s="1">
        <v>57.0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5.0</v>
      </c>
      <c r="C17" s="1">
        <v>19.0</v>
      </c>
      <c r="D17" s="1">
        <v>36.0</v>
      </c>
      <c r="E17" s="1">
        <v>186.0</v>
      </c>
      <c r="F17" s="1">
        <v>92.0</v>
      </c>
      <c r="G17" s="1">
        <v>20.0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16.0</v>
      </c>
      <c r="C19" s="1">
        <v>69.0</v>
      </c>
      <c r="D19" s="1">
        <v>1.0</v>
      </c>
      <c r="E19" s="1">
        <v>1.0</v>
      </c>
      <c r="F19" s="1">
        <v>2.0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10.0</v>
      </c>
      <c r="C20" s="1">
        <v>71.0</v>
      </c>
      <c r="D20" s="1">
        <v>2.0</v>
      </c>
      <c r="E20" s="1">
        <v>9.0</v>
      </c>
      <c r="F20" s="1">
        <v>8.0</v>
      </c>
      <c r="G20" s="1">
        <v>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0.0</v>
      </c>
      <c r="D21" s="1">
        <v>0.0</v>
      </c>
      <c r="E21" s="1">
        <v>20.0</v>
      </c>
      <c r="F21" s="1">
        <v>11.0</v>
      </c>
      <c r="G21" s="1">
        <v>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25.0</v>
      </c>
      <c r="E22" s="1">
        <v>1.0</v>
      </c>
      <c r="F22" s="1">
        <v>1.0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0.0</v>
      </c>
      <c r="D23" s="1">
        <v>1.0</v>
      </c>
      <c r="E23" s="1">
        <v>0.0</v>
      </c>
      <c r="F23" s="1">
        <v>1.0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2.0</v>
      </c>
      <c r="C24" s="1">
        <v>0.0</v>
      </c>
      <c r="D24" s="1">
        <v>72.0</v>
      </c>
      <c r="E24" s="1">
        <v>5.0</v>
      </c>
      <c r="F24" s="1">
        <v>18.0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29.0</v>
      </c>
      <c r="C25" s="1">
        <v>1.0</v>
      </c>
      <c r="D25" s="1">
        <v>7.0</v>
      </c>
      <c r="E25" s="1">
        <v>38.0</v>
      </c>
      <c r="F25" s="1">
        <v>43.0</v>
      </c>
      <c r="G25" s="1">
        <v>11.0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2.0</v>
      </c>
      <c r="D26" s="1">
        <v>314.0</v>
      </c>
      <c r="E26" s="1">
        <v>0.0</v>
      </c>
      <c r="F26" s="1">
        <v>2.0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7.0</v>
      </c>
      <c r="E27" s="1">
        <v>7.0</v>
      </c>
      <c r="F27" s="1">
        <v>6.0</v>
      </c>
      <c r="G27" s="1">
        <v>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42.0</v>
      </c>
      <c r="C28" s="1">
        <v>70.0</v>
      </c>
      <c r="D28" s="1">
        <v>71.0</v>
      </c>
      <c r="E28" s="1">
        <v>1.0</v>
      </c>
      <c r="F28" s="1">
        <v>1.0</v>
      </c>
      <c r="G28" s="1">
        <v>99.0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5.0</v>
      </c>
      <c r="D29" s="1">
        <v>3.0</v>
      </c>
      <c r="E29" s="1">
        <v>6.0</v>
      </c>
      <c r="F29" s="1">
        <v>1.0</v>
      </c>
      <c r="G29" s="1">
        <v>49.0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71.0</v>
      </c>
      <c r="C30" s="1">
        <v>4.0</v>
      </c>
      <c r="D30" s="1">
        <v>326.0</v>
      </c>
      <c r="E30" s="1">
        <v>53.0</v>
      </c>
      <c r="F30" s="1">
        <v>53.0</v>
      </c>
      <c r="G30" s="1">
        <v>17.0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50.0</v>
      </c>
      <c r="C31" s="1">
        <v>144.0</v>
      </c>
      <c r="D31" s="1">
        <v>144.0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50.0</v>
      </c>
      <c r="C32" s="1">
        <v>144.0</v>
      </c>
      <c r="D32" s="1">
        <v>144.0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115.0</v>
      </c>
      <c r="C33" s="1">
        <v>115.0</v>
      </c>
      <c r="D33" s="1">
        <v>108.0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10.0</v>
      </c>
      <c r="C34" s="1">
        <v>37.0</v>
      </c>
      <c r="D34" s="1">
        <v>39.0</v>
      </c>
      <c r="E34" s="1">
        <v>341.0</v>
      </c>
      <c r="F34" s="1">
        <v>343.0</v>
      </c>
      <c r="G34" s="1">
        <v>376.0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-6.0</v>
      </c>
      <c r="C35" s="1">
        <v>-22.0</v>
      </c>
      <c r="D35" s="1">
        <v>-329.0</v>
      </c>
      <c r="E35" s="1">
        <v>-209.0</v>
      </c>
      <c r="F35" s="1">
        <v>-304.0</v>
      </c>
      <c r="G35" s="1">
        <v>-373.0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4.0</v>
      </c>
      <c r="C36" s="1">
        <v>14.0</v>
      </c>
      <c r="D36" s="1">
        <v>-289.0</v>
      </c>
      <c r="E36" s="1">
        <v>132.0</v>
      </c>
      <c r="F36" s="1">
        <v>38.0</v>
      </c>
      <c r="G36" s="1">
        <v>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4.0</v>
      </c>
      <c r="C37" s="1">
        <v>14.0</v>
      </c>
      <c r="D37" s="1">
        <v>-289.0</v>
      </c>
      <c r="E37" s="1">
        <v>132.0</v>
      </c>
      <c r="F37" s="1">
        <v>38.0</v>
      </c>
      <c r="G37" s="1">
        <v>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5.0</v>
      </c>
      <c r="C38" s="1">
        <v>19.0</v>
      </c>
      <c r="D38" s="1">
        <v>36.0</v>
      </c>
      <c r="E38" s="1">
        <v>186.0</v>
      </c>
      <c r="F38" s="1">
        <v>92.0</v>
      </c>
      <c r="G38" s="1">
        <v>20.0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14.0</v>
      </c>
      <c r="C40" s="1">
        <v>95.0</v>
      </c>
      <c r="D40" s="1">
        <v>88.0</v>
      </c>
      <c r="E40" s="1">
        <v>11.0</v>
      </c>
      <c r="F40" s="1">
        <v>13.0</v>
      </c>
      <c r="G40" s="1">
        <v>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14.0</v>
      </c>
      <c r="C41" s="1">
        <v>95.0</v>
      </c>
      <c r="D41" s="1">
        <v>88.0</v>
      </c>
      <c r="E41" s="1">
        <v>11.0</v>
      </c>
      <c r="F41" s="1">
        <v>12.0</v>
      </c>
      <c r="G41" s="1">
        <v>59.0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 t="s">
        <v>102</v>
      </c>
      <c r="C42" s="1" t="s">
        <v>103</v>
      </c>
      <c r="D42" s="1" t="s">
        <v>104</v>
      </c>
      <c r="E42" s="1">
        <v>0.0</v>
      </c>
      <c r="F42" s="1" t="s">
        <v>105</v>
      </c>
      <c r="G42" s="1" t="s">
        <v>106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4.0</v>
      </c>
      <c r="C43" s="1">
        <v>14.0</v>
      </c>
      <c r="D43" s="1">
        <v>-290.0</v>
      </c>
      <c r="E43" s="1">
        <v>132.0</v>
      </c>
      <c r="F43" s="1">
        <v>38.0</v>
      </c>
      <c r="G43" s="1">
        <v>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 t="s">
        <v>109</v>
      </c>
      <c r="C44" s="1" t="s">
        <v>103</v>
      </c>
      <c r="D44" s="1" t="s">
        <v>110</v>
      </c>
      <c r="E44" s="1">
        <v>0.0</v>
      </c>
      <c r="F44" s="1" t="s">
        <v>111</v>
      </c>
      <c r="G44" s="1" t="s">
        <v>112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 t="s">
        <v>114</v>
      </c>
      <c r="C45" s="1">
        <v>2.0</v>
      </c>
      <c r="D45" s="1">
        <v>315.0</v>
      </c>
      <c r="E45" s="1">
        <v>29.0</v>
      </c>
      <c r="F45" s="1">
        <v>21.0</v>
      </c>
      <c r="G45" s="1">
        <v>8.0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-3.0</v>
      </c>
      <c r="C46" s="1">
        <v>-10.0</v>
      </c>
      <c r="D46" s="1">
        <v>292.0</v>
      </c>
      <c r="E46" s="1">
        <v>-131.0</v>
      </c>
      <c r="F46" s="1">
        <v>-39.0</v>
      </c>
      <c r="G46" s="1">
        <v>6.0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1.0</v>
      </c>
      <c r="C47" s="1">
        <v>1.0</v>
      </c>
      <c r="D47" s="1">
        <v>2.0</v>
      </c>
      <c r="E47" s="1">
        <v>18.0</v>
      </c>
      <c r="F47" s="1">
        <v>18.0</v>
      </c>
      <c r="G47" s="1">
        <v>16.0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0.0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13.0</v>
      </c>
      <c r="C49" s="1">
        <v>1.0</v>
      </c>
      <c r="D49" s="1">
        <v>2.0</v>
      </c>
      <c r="E49" s="1">
        <v>3.0</v>
      </c>
      <c r="F49" s="1">
        <v>3.0</v>
      </c>
      <c r="G49" s="1">
        <v>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0.0</v>
      </c>
      <c r="C50" s="1">
        <v>0.0</v>
      </c>
      <c r="D50" s="1">
        <v>0.0</v>
      </c>
      <c r="E50" s="1">
        <v>118.0</v>
      </c>
      <c r="F50" s="1">
        <v>123.0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0.0</v>
      </c>
      <c r="C51" s="1">
        <v>0.0</v>
      </c>
      <c r="D51" s="1">
        <v>90.0</v>
      </c>
      <c r="E51" s="1">
        <v>67.0</v>
      </c>
      <c r="F51" s="1">
        <v>33.0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0.0</v>
      </c>
      <c r="C2" s="1">
        <v>0.0</v>
      </c>
      <c r="D2" s="1">
        <v>36.0</v>
      </c>
      <c r="E2" s="1">
        <v>33.0</v>
      </c>
      <c r="F2" s="1">
        <v>29.0</v>
      </c>
      <c r="G2" s="1">
        <v>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0.0</v>
      </c>
      <c r="C3" s="1">
        <v>0.0</v>
      </c>
      <c r="D3" s="1">
        <v>36.0</v>
      </c>
      <c r="E3" s="1">
        <v>33.0</v>
      </c>
      <c r="F3" s="1">
        <v>29.0</v>
      </c>
      <c r="G3" s="1">
        <v>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0.0</v>
      </c>
      <c r="C4" s="1">
        <v>0.0</v>
      </c>
      <c r="D4" s="1">
        <v>36.0</v>
      </c>
      <c r="E4" s="1">
        <v>-13.0</v>
      </c>
      <c r="F4" s="1">
        <v>2.0</v>
      </c>
      <c r="G4" s="1">
        <v>85.0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0.0</v>
      </c>
      <c r="C5" s="1">
        <v>0.0</v>
      </c>
      <c r="D5" s="1">
        <v>0.0</v>
      </c>
      <c r="E5" s="1">
        <v>46.0</v>
      </c>
      <c r="F5" s="1">
        <v>27.0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1.0</v>
      </c>
      <c r="C6" s="1">
        <v>5.0</v>
      </c>
      <c r="D6" s="1">
        <v>11.0</v>
      </c>
      <c r="E6" s="1">
        <v>48.0</v>
      </c>
      <c r="F6" s="1">
        <v>49.0</v>
      </c>
      <c r="G6" s="1">
        <v>36.0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2.0</v>
      </c>
      <c r="C7" s="1">
        <v>9.0</v>
      </c>
      <c r="D7" s="1">
        <v>22.0</v>
      </c>
      <c r="E7" s="1">
        <v>51.0</v>
      </c>
      <c r="F7" s="1">
        <v>41.0</v>
      </c>
      <c r="G7" s="1">
        <v>34.0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3.0</v>
      </c>
      <c r="C8" s="1">
        <v>15.0</v>
      </c>
      <c r="D8" s="1">
        <v>34.0</v>
      </c>
      <c r="E8" s="1">
        <v>100.0</v>
      </c>
      <c r="F8" s="1">
        <v>91.0</v>
      </c>
      <c r="G8" s="1">
        <v>70.0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-3.0</v>
      </c>
      <c r="C9" s="1">
        <v>-15.0</v>
      </c>
      <c r="D9" s="1">
        <v>-34.0</v>
      </c>
      <c r="E9" s="1">
        <v>-99.0</v>
      </c>
      <c r="F9" s="1">
        <v>-91.0</v>
      </c>
      <c r="G9" s="1">
        <v>-68.0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-2.0</v>
      </c>
      <c r="C10" s="1">
        <v>-56.0</v>
      </c>
      <c r="D10" s="1">
        <v>-47.0</v>
      </c>
      <c r="E10" s="1">
        <v>-14.0</v>
      </c>
      <c r="F10" s="1">
        <v>-5.0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693.0</v>
      </c>
      <c r="C11" s="1">
        <v>1.0</v>
      </c>
      <c r="D11" s="1">
        <v>0.0</v>
      </c>
      <c r="E11" s="1">
        <v>0.0</v>
      </c>
      <c r="F11" s="1">
        <v>52.0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-2.0</v>
      </c>
      <c r="C12" s="1">
        <v>-55.0</v>
      </c>
      <c r="D12" s="1">
        <v>-46.0</v>
      </c>
      <c r="E12" s="1">
        <v>-14.0</v>
      </c>
      <c r="F12" s="1">
        <v>-4.0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0.0</v>
      </c>
      <c r="C13" s="1">
        <v>0.0</v>
      </c>
      <c r="D13" s="1">
        <v>-4.0</v>
      </c>
      <c r="E13" s="1">
        <v>32.0</v>
      </c>
      <c r="F13" s="1">
        <v>5.0</v>
      </c>
      <c r="G13" s="1">
        <v>38.0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-6.0</v>
      </c>
      <c r="C14" s="1">
        <v>-15.0</v>
      </c>
      <c r="D14" s="1">
        <v>-39.0</v>
      </c>
      <c r="E14" s="1">
        <v>-81.0</v>
      </c>
      <c r="F14" s="1">
        <v>-90.0</v>
      </c>
      <c r="G14" s="1">
        <v>-68.0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0.0</v>
      </c>
      <c r="C15" s="1">
        <v>0.0</v>
      </c>
      <c r="D15" s="1">
        <v>-48.0</v>
      </c>
      <c r="E15" s="1">
        <v>-1.0</v>
      </c>
      <c r="F15" s="1">
        <v>-16.0</v>
      </c>
      <c r="G15" s="1">
        <v>-1.0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0.0</v>
      </c>
      <c r="C16" s="1">
        <v>0.0</v>
      </c>
      <c r="D16" s="1">
        <v>0.0</v>
      </c>
      <c r="E16" s="1">
        <v>-7.0</v>
      </c>
      <c r="F16" s="1">
        <v>-4.0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-267.0</v>
      </c>
      <c r="E17" s="1">
        <v>209.0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-6.0</v>
      </c>
      <c r="C18" s="1">
        <v>-15.0</v>
      </c>
      <c r="D18" s="1">
        <v>-307.0</v>
      </c>
      <c r="E18" s="1">
        <v>121.0</v>
      </c>
      <c r="F18" s="1">
        <v>-95.0</v>
      </c>
      <c r="G18" s="1">
        <v>-68.0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800.0</v>
      </c>
      <c r="C19" s="1">
        <v>800.0</v>
      </c>
      <c r="D19" s="1">
        <v>800.0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-6.0</v>
      </c>
      <c r="C20" s="1">
        <v>-15.0</v>
      </c>
      <c r="D20" s="1">
        <v>-307.0</v>
      </c>
      <c r="E20" s="1">
        <v>121.0</v>
      </c>
      <c r="F20" s="1">
        <v>-95.0</v>
      </c>
      <c r="G20" s="1">
        <v>-68.0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-6.0</v>
      </c>
      <c r="C21" s="1">
        <v>-15.0</v>
      </c>
      <c r="D21" s="1">
        <v>-307.0</v>
      </c>
      <c r="E21" s="1">
        <v>121.0</v>
      </c>
      <c r="F21" s="1">
        <v>-95.0</v>
      </c>
      <c r="G21" s="1">
        <v>-68.0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-6.0</v>
      </c>
      <c r="C22" s="1">
        <v>-15.0</v>
      </c>
      <c r="D22" s="1">
        <v>-307.0</v>
      </c>
      <c r="E22" s="1">
        <v>121.0</v>
      </c>
      <c r="F22" s="1">
        <v>-95.0</v>
      </c>
      <c r="G22" s="1">
        <v>-68.0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-6.0</v>
      </c>
      <c r="C23" s="1">
        <v>-15.0</v>
      </c>
      <c r="D23" s="1">
        <v>-307.0</v>
      </c>
      <c r="E23" s="1">
        <v>121.0</v>
      </c>
      <c r="F23" s="1">
        <v>-95.0</v>
      </c>
      <c r="G23" s="1">
        <v>-68.0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-6.0</v>
      </c>
      <c r="C24" s="1">
        <v>-15.0</v>
      </c>
      <c r="D24" s="1">
        <v>-307.0</v>
      </c>
      <c r="E24" s="1">
        <v>121.0</v>
      </c>
      <c r="F24" s="1">
        <v>-95.0</v>
      </c>
      <c r="G24" s="1">
        <v>-68.0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 t="s">
        <v>146</v>
      </c>
      <c r="C26" s="1" t="s">
        <v>147</v>
      </c>
      <c r="D26" s="1">
        <v>0.0</v>
      </c>
      <c r="E26" s="1">
        <v>0.0</v>
      </c>
      <c r="F26" s="1" t="s">
        <v>148</v>
      </c>
      <c r="G26" s="1" t="s">
        <v>149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 t="s">
        <v>146</v>
      </c>
      <c r="C27" s="1" t="s">
        <v>147</v>
      </c>
      <c r="D27" s="1">
        <v>0.0</v>
      </c>
      <c r="E27" s="1">
        <v>0.0</v>
      </c>
      <c r="F27" s="1" t="s">
        <v>148</v>
      </c>
      <c r="G27" s="1" t="s">
        <v>149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>
        <v>14.0</v>
      </c>
      <c r="C28" s="1">
        <v>13.0</v>
      </c>
      <c r="D28" s="1">
        <v>12.0</v>
      </c>
      <c r="E28" s="1">
        <v>9.0</v>
      </c>
      <c r="F28" s="1">
        <v>11.0</v>
      </c>
      <c r="G28" s="1">
        <v>21.0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 t="s">
        <v>146</v>
      </c>
      <c r="C29" s="1" t="s">
        <v>147</v>
      </c>
      <c r="D29" s="1">
        <v>0.0</v>
      </c>
      <c r="E29" s="1">
        <v>0.0</v>
      </c>
      <c r="F29" s="1" t="s">
        <v>148</v>
      </c>
      <c r="G29" s="1" t="s">
        <v>149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146</v>
      </c>
      <c r="C30" s="1" t="s">
        <v>147</v>
      </c>
      <c r="D30" s="1">
        <v>0.0</v>
      </c>
      <c r="E30" s="1">
        <v>0.0</v>
      </c>
      <c r="F30" s="1" t="s">
        <v>148</v>
      </c>
      <c r="G30" s="1" t="s">
        <v>149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14.0</v>
      </c>
      <c r="C31" s="1">
        <v>13.0</v>
      </c>
      <c r="D31" s="1">
        <v>12.0</v>
      </c>
      <c r="E31" s="1">
        <v>10.0</v>
      </c>
      <c r="F31" s="1">
        <v>11.0</v>
      </c>
      <c r="G31" s="1">
        <v>21.0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 t="s">
        <v>156</v>
      </c>
      <c r="C32" s="1" t="s">
        <v>157</v>
      </c>
      <c r="D32" s="1" t="s">
        <v>158</v>
      </c>
      <c r="E32" s="1" t="s">
        <v>159</v>
      </c>
      <c r="F32" s="1" t="s">
        <v>160</v>
      </c>
      <c r="G32" s="1" t="s">
        <v>161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 t="s">
        <v>156</v>
      </c>
      <c r="C33" s="1" t="s">
        <v>157</v>
      </c>
      <c r="D33" s="1" t="s">
        <v>158</v>
      </c>
      <c r="E33" s="1" t="s">
        <v>163</v>
      </c>
      <c r="F33" s="1" t="s">
        <v>160</v>
      </c>
      <c r="G33" s="1" t="s">
        <v>161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>
        <v>-3.0</v>
      </c>
      <c r="C35" s="1">
        <v>-14.0</v>
      </c>
      <c r="D35" s="1">
        <v>-34.0</v>
      </c>
      <c r="E35" s="1">
        <v>-98.0</v>
      </c>
      <c r="F35" s="1">
        <v>-90.0</v>
      </c>
      <c r="G35" s="1">
        <v>-67.0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-3.0</v>
      </c>
      <c r="C36" s="1">
        <v>-15.0</v>
      </c>
      <c r="D36" s="1">
        <v>-34.0</v>
      </c>
      <c r="E36" s="1">
        <v>-99.0</v>
      </c>
      <c r="F36" s="1">
        <v>-91.0</v>
      </c>
      <c r="G36" s="1">
        <v>-68.0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166</v>
      </c>
      <c r="B37" s="1">
        <v>-3.0</v>
      </c>
      <c r="C37" s="1">
        <v>-15.0</v>
      </c>
      <c r="D37" s="1">
        <v>-34.0</v>
      </c>
      <c r="E37" s="1">
        <v>-99.0</v>
      </c>
      <c r="F37" s="1">
        <v>-91.0</v>
      </c>
      <c r="G37" s="1">
        <v>-68.0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-3.0</v>
      </c>
      <c r="C38" s="1">
        <v>-14.0</v>
      </c>
      <c r="D38" s="1">
        <v>-33.0</v>
      </c>
      <c r="E38" s="1">
        <v>-96.0</v>
      </c>
      <c r="F38" s="1">
        <v>-87.0</v>
      </c>
      <c r="G38" s="1">
        <v>-65.0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 t="s">
        <v>169</v>
      </c>
      <c r="C39" s="1">
        <v>0.0</v>
      </c>
      <c r="D39" s="1">
        <v>0.0</v>
      </c>
      <c r="E39" s="1" t="s">
        <v>114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>
        <v>800.0</v>
      </c>
      <c r="C40" s="1">
        <v>800.0</v>
      </c>
      <c r="D40" s="1">
        <v>800.0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171</v>
      </c>
      <c r="B41" s="1">
        <v>800.0</v>
      </c>
      <c r="C41" s="1">
        <v>800.0</v>
      </c>
      <c r="D41" s="1">
        <v>800.0</v>
      </c>
      <c r="E41" s="1">
        <v>0.0</v>
      </c>
      <c r="F41" s="1">
        <v>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172</v>
      </c>
      <c r="B42" s="1">
        <v>-3.0</v>
      </c>
      <c r="C42" s="1">
        <v>-9.0</v>
      </c>
      <c r="D42" s="1">
        <v>-24.0</v>
      </c>
      <c r="E42" s="1">
        <v>-51.0</v>
      </c>
      <c r="F42" s="1">
        <v>-56.0</v>
      </c>
      <c r="G42" s="1">
        <v>-43.0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173</v>
      </c>
      <c r="B43" s="1">
        <v>0.0</v>
      </c>
      <c r="C43" s="1">
        <v>0.0</v>
      </c>
      <c r="D43" s="1">
        <v>0.0</v>
      </c>
      <c r="E43" s="1">
        <v>14.0</v>
      </c>
      <c r="F43" s="1">
        <v>5.0</v>
      </c>
      <c r="G43" s="1">
        <v>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175</v>
      </c>
      <c r="B45" s="1">
        <v>10.0</v>
      </c>
      <c r="C45" s="1">
        <v>12.0</v>
      </c>
      <c r="D45" s="1">
        <v>9.0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176</v>
      </c>
      <c r="B46" s="1">
        <v>2.0</v>
      </c>
      <c r="C46" s="1">
        <v>9.0</v>
      </c>
      <c r="D46" s="1">
        <v>22.0</v>
      </c>
      <c r="E46" s="1">
        <v>51.0</v>
      </c>
      <c r="F46" s="1">
        <v>41.0</v>
      </c>
      <c r="G46" s="1">
        <v>34.0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177</v>
      </c>
      <c r="B47" s="1">
        <v>12.0</v>
      </c>
      <c r="C47" s="1">
        <v>23.0</v>
      </c>
      <c r="D47" s="1">
        <v>30.0</v>
      </c>
      <c r="E47" s="1">
        <v>2.0</v>
      </c>
      <c r="F47" s="1">
        <v>2.0</v>
      </c>
      <c r="G47" s="1">
        <v>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178</v>
      </c>
      <c r="B48" s="1">
        <v>0.0</v>
      </c>
      <c r="C48" s="1">
        <v>0.0</v>
      </c>
      <c r="D48" s="1">
        <v>0.0</v>
      </c>
      <c r="E48" s="1">
        <v>1.0</v>
      </c>
      <c r="F48" s="1">
        <v>3.0</v>
      </c>
      <c r="G48" s="1">
        <v>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179</v>
      </c>
      <c r="B49" s="1">
        <v>0.0</v>
      </c>
      <c r="C49" s="1">
        <v>0.0</v>
      </c>
      <c r="D49" s="1">
        <v>29.0</v>
      </c>
      <c r="E49" s="1">
        <v>79.0</v>
      </c>
      <c r="F49" s="1">
        <v>-1.0</v>
      </c>
      <c r="G49" s="1">
        <v>-53.0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180</v>
      </c>
      <c r="B50" s="1">
        <v>0.0</v>
      </c>
      <c r="C50" s="1">
        <v>4.0</v>
      </c>
      <c r="D50" s="1">
        <v>18.0</v>
      </c>
      <c r="E50" s="1">
        <v>2.0</v>
      </c>
      <c r="F50" s="1">
        <v>2.0</v>
      </c>
      <c r="G50" s="1">
        <v>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181</v>
      </c>
      <c r="B51" s="1">
        <v>0.0</v>
      </c>
      <c r="C51" s="1">
        <v>2.0</v>
      </c>
      <c r="D51" s="1">
        <v>2.0</v>
      </c>
      <c r="E51" s="1">
        <v>16.0</v>
      </c>
      <c r="F51" s="1">
        <v>9.0</v>
      </c>
      <c r="G51" s="1">
        <v>6.0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182</v>
      </c>
      <c r="B52" s="1">
        <v>0.0</v>
      </c>
      <c r="C52" s="1">
        <v>5.0</v>
      </c>
      <c r="D52" s="1">
        <v>0.0</v>
      </c>
      <c r="E52" s="1">
        <v>0.0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183</v>
      </c>
      <c r="B53" s="1">
        <v>1.0</v>
      </c>
      <c r="C53" s="1">
        <v>12.0</v>
      </c>
      <c r="D53" s="1">
        <v>2.0</v>
      </c>
      <c r="E53" s="1">
        <v>18.0</v>
      </c>
      <c r="F53" s="1">
        <v>11.0</v>
      </c>
      <c r="G53" s="1">
        <v>8.0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>
        <v>0.0</v>
      </c>
      <c r="C3" s="1" t="s">
        <v>186</v>
      </c>
      <c r="D3" s="1" t="s">
        <v>187</v>
      </c>
      <c r="E3" s="1" t="s">
        <v>188</v>
      </c>
      <c r="F3" s="1">
        <v>-41.0</v>
      </c>
      <c r="G3" s="1" t="s">
        <v>189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>
        <v>0.0</v>
      </c>
      <c r="C4" s="1" t="s">
        <v>191</v>
      </c>
      <c r="D4" s="1" t="s">
        <v>192</v>
      </c>
      <c r="E4" s="1" t="s">
        <v>193</v>
      </c>
      <c r="F4" s="1" t="s">
        <v>194</v>
      </c>
      <c r="G4" s="1" t="s">
        <v>195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>
        <v>0.0</v>
      </c>
      <c r="C5" s="1" t="s">
        <v>197</v>
      </c>
      <c r="D5" s="1" t="s">
        <v>198</v>
      </c>
      <c r="E5" s="1" t="s">
        <v>199</v>
      </c>
      <c r="F5" s="1" t="s">
        <v>200</v>
      </c>
      <c r="G5" s="1" t="s">
        <v>201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202</v>
      </c>
      <c r="B6" s="1">
        <v>0.0</v>
      </c>
      <c r="C6" s="1" t="s">
        <v>197</v>
      </c>
      <c r="D6" s="1" t="s">
        <v>198</v>
      </c>
      <c r="E6" s="1" t="s">
        <v>199</v>
      </c>
      <c r="F6" s="1" t="s">
        <v>200</v>
      </c>
      <c r="G6" s="1" t="s">
        <v>201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204</v>
      </c>
      <c r="B8" s="1">
        <v>0.0</v>
      </c>
      <c r="C8" s="1">
        <v>0.0</v>
      </c>
      <c r="D8" s="1" t="s">
        <v>205</v>
      </c>
      <c r="E8" s="1" t="s">
        <v>206</v>
      </c>
      <c r="F8" s="1" t="s">
        <v>207</v>
      </c>
      <c r="G8" s="1" t="s">
        <v>208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>
        <v>0.0</v>
      </c>
      <c r="C9" s="1">
        <v>0.0</v>
      </c>
      <c r="D9" s="1">
        <v>0.0</v>
      </c>
      <c r="E9" s="1">
        <v>1.0</v>
      </c>
      <c r="F9" s="1">
        <v>1.0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210</v>
      </c>
      <c r="B10" s="1">
        <v>0.0</v>
      </c>
      <c r="C10" s="1">
        <v>0.0</v>
      </c>
      <c r="D10" s="1">
        <v>0.0</v>
      </c>
      <c r="E10" s="1">
        <v>-2.0</v>
      </c>
      <c r="F10" s="1">
        <v>-3.0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211</v>
      </c>
      <c r="B11" s="1">
        <v>0.0</v>
      </c>
      <c r="C11" s="1">
        <v>0.0</v>
      </c>
      <c r="D11" s="1">
        <v>0.0</v>
      </c>
      <c r="E11" s="1">
        <v>-3.0</v>
      </c>
      <c r="F11" s="1">
        <v>-3.0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212</v>
      </c>
      <c r="B12" s="1">
        <v>0.0</v>
      </c>
      <c r="C12" s="1">
        <v>0.0</v>
      </c>
      <c r="D12" s="1">
        <v>0.0</v>
      </c>
      <c r="E12" s="1">
        <v>-3.0</v>
      </c>
      <c r="F12" s="1">
        <v>-3.0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213</v>
      </c>
      <c r="B13" s="1">
        <v>0.0</v>
      </c>
      <c r="C13" s="1">
        <v>0.0</v>
      </c>
      <c r="D13" s="1">
        <v>-8.0</v>
      </c>
      <c r="E13" s="1">
        <v>3.0</v>
      </c>
      <c r="F13" s="1">
        <v>-3.0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214</v>
      </c>
      <c r="B14" s="1">
        <v>0.0</v>
      </c>
      <c r="C14" s="1">
        <v>0.0</v>
      </c>
      <c r="D14" s="1">
        <v>-8.0</v>
      </c>
      <c r="E14" s="1">
        <v>3.0</v>
      </c>
      <c r="F14" s="1">
        <v>-3.0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215</v>
      </c>
      <c r="B15" s="1">
        <v>0.0</v>
      </c>
      <c r="C15" s="1">
        <v>0.0</v>
      </c>
      <c r="D15" s="1">
        <v>-8.0</v>
      </c>
      <c r="E15" s="1">
        <v>3.0</v>
      </c>
      <c r="F15" s="1">
        <v>-3.0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>
        <v>0.0</v>
      </c>
      <c r="C16" s="1">
        <v>0.0</v>
      </c>
      <c r="D16" s="1">
        <v>0.0</v>
      </c>
      <c r="E16" s="1">
        <v>-1.0</v>
      </c>
      <c r="F16" s="1">
        <v>-1.0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217</v>
      </c>
      <c r="B17" s="1">
        <v>0.0</v>
      </c>
      <c r="C17" s="1">
        <v>0.0</v>
      </c>
      <c r="D17" s="1">
        <v>0.0</v>
      </c>
      <c r="E17" s="1">
        <v>0.0</v>
      </c>
      <c r="F17" s="1">
        <v>-1.0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>
        <v>0.0</v>
      </c>
      <c r="C18" s="1">
        <v>0.0</v>
      </c>
      <c r="D18" s="1">
        <v>0.0</v>
      </c>
      <c r="E18" s="1">
        <v>0.0</v>
      </c>
      <c r="F18" s="1">
        <v>-1.0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1">
        <v>0.0</v>
      </c>
      <c r="C20" s="1">
        <v>0.0</v>
      </c>
      <c r="D20" s="1" t="s">
        <v>220</v>
      </c>
      <c r="E20" s="1" t="s">
        <v>114</v>
      </c>
      <c r="F20" s="1" t="s">
        <v>114</v>
      </c>
      <c r="G20" s="1" t="s">
        <v>221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222</v>
      </c>
      <c r="B21" s="1">
        <v>0.0</v>
      </c>
      <c r="C21" s="1">
        <v>0.0</v>
      </c>
      <c r="D21" s="1" t="s">
        <v>223</v>
      </c>
      <c r="E21" s="1" t="s">
        <v>224</v>
      </c>
      <c r="F21" s="1" t="s">
        <v>225</v>
      </c>
      <c r="G21" s="1" t="s">
        <v>226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 t="s">
        <v>229</v>
      </c>
      <c r="C23" s="1" t="s">
        <v>230</v>
      </c>
      <c r="D23" s="1" t="s">
        <v>231</v>
      </c>
      <c r="E23" s="1" t="s">
        <v>232</v>
      </c>
      <c r="F23" s="1" t="s">
        <v>233</v>
      </c>
      <c r="G23" s="1" t="s">
        <v>234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235</v>
      </c>
      <c r="B24" s="1" t="s">
        <v>236</v>
      </c>
      <c r="C24" s="1" t="s">
        <v>237</v>
      </c>
      <c r="D24" s="1" t="s">
        <v>238</v>
      </c>
      <c r="E24" s="1" t="s">
        <v>239</v>
      </c>
      <c r="F24" s="1" t="s">
        <v>240</v>
      </c>
      <c r="G24" s="1" t="s">
        <v>241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 t="s">
        <v>243</v>
      </c>
      <c r="C25" s="1" t="s">
        <v>244</v>
      </c>
      <c r="D25" s="1" t="s">
        <v>245</v>
      </c>
      <c r="E25" s="1" t="s">
        <v>246</v>
      </c>
      <c r="F25" s="1" t="s">
        <v>247</v>
      </c>
      <c r="G25" s="1" t="s">
        <v>248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249</v>
      </c>
      <c r="B26" s="1">
        <v>0.0</v>
      </c>
      <c r="C26" s="1">
        <v>0.0</v>
      </c>
      <c r="D26" s="1">
        <v>0.0</v>
      </c>
      <c r="E26" s="1">
        <v>0.0</v>
      </c>
      <c r="F26" s="1">
        <v>2.0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251</v>
      </c>
      <c r="B28" s="1">
        <v>0.0</v>
      </c>
      <c r="C28" s="1" t="s">
        <v>252</v>
      </c>
      <c r="D28" s="1" t="s">
        <v>253</v>
      </c>
      <c r="E28" s="1" t="s">
        <v>254</v>
      </c>
      <c r="F28" s="1" t="s">
        <v>255</v>
      </c>
      <c r="G28" s="1" t="s">
        <v>256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257</v>
      </c>
      <c r="B29" s="1">
        <v>0.0</v>
      </c>
      <c r="C29" s="1" t="s">
        <v>258</v>
      </c>
      <c r="D29" s="1">
        <v>0.0</v>
      </c>
      <c r="E29" s="1" t="s">
        <v>259</v>
      </c>
      <c r="F29" s="1" t="s">
        <v>260</v>
      </c>
      <c r="G29" s="1" t="s">
        <v>261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262</v>
      </c>
      <c r="B30" s="1">
        <v>0.0</v>
      </c>
      <c r="C30" s="1" t="s">
        <v>252</v>
      </c>
      <c r="D30" s="1" t="s">
        <v>263</v>
      </c>
      <c r="E30" s="1" t="s">
        <v>264</v>
      </c>
      <c r="F30" s="1" t="s">
        <v>265</v>
      </c>
      <c r="G30" s="1" t="s">
        <v>266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267</v>
      </c>
      <c r="B31" s="1">
        <v>0.0</v>
      </c>
      <c r="C31" s="1" t="s">
        <v>258</v>
      </c>
      <c r="D31" s="1">
        <v>0.0</v>
      </c>
      <c r="E31" s="1" t="s">
        <v>268</v>
      </c>
      <c r="F31" s="1" t="s">
        <v>269</v>
      </c>
      <c r="G31" s="1" t="s">
        <v>270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271</v>
      </c>
      <c r="B32" s="1" t="s">
        <v>272</v>
      </c>
      <c r="C32" s="1" t="s">
        <v>273</v>
      </c>
      <c r="D32" s="1" t="s">
        <v>274</v>
      </c>
      <c r="E32" s="1" t="s">
        <v>275</v>
      </c>
      <c r="F32" s="1" t="s">
        <v>276</v>
      </c>
      <c r="G32" s="1" t="s">
        <v>277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278</v>
      </c>
      <c r="B33" s="1" t="s">
        <v>279</v>
      </c>
      <c r="C33" s="1" t="s">
        <v>280</v>
      </c>
      <c r="D33" s="1" t="s">
        <v>281</v>
      </c>
      <c r="E33" s="1" t="s">
        <v>282</v>
      </c>
      <c r="F33" s="1" t="s">
        <v>283</v>
      </c>
      <c r="G33" s="1" t="s">
        <v>284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285</v>
      </c>
      <c r="B34" s="1" t="s">
        <v>286</v>
      </c>
      <c r="C34" s="1" t="s">
        <v>287</v>
      </c>
      <c r="D34" s="1" t="s">
        <v>288</v>
      </c>
      <c r="E34" s="1" t="s">
        <v>289</v>
      </c>
      <c r="F34" s="1" t="s">
        <v>290</v>
      </c>
      <c r="G34" s="1" t="s">
        <v>291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292</v>
      </c>
      <c r="B35" s="1" t="s">
        <v>293</v>
      </c>
      <c r="C35" s="1" t="s">
        <v>294</v>
      </c>
      <c r="D35" s="1" t="s">
        <v>295</v>
      </c>
      <c r="E35" s="1" t="s">
        <v>296</v>
      </c>
      <c r="F35" s="1" t="s">
        <v>297</v>
      </c>
      <c r="G35" s="1" t="s">
        <v>298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299</v>
      </c>
      <c r="B36" s="1">
        <v>0.0</v>
      </c>
      <c r="C36" s="1" t="s">
        <v>300</v>
      </c>
      <c r="D36" s="1" t="s">
        <v>301</v>
      </c>
      <c r="E36" s="1" t="s">
        <v>302</v>
      </c>
      <c r="F36" s="1" t="s">
        <v>303</v>
      </c>
      <c r="G36" s="1" t="s">
        <v>304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305</v>
      </c>
      <c r="B37" s="1" t="s">
        <v>306</v>
      </c>
      <c r="C37" s="1" t="s">
        <v>307</v>
      </c>
      <c r="D37" s="1" t="s">
        <v>308</v>
      </c>
      <c r="E37" s="1" t="s">
        <v>309</v>
      </c>
      <c r="F37" s="1" t="s">
        <v>310</v>
      </c>
      <c r="G37" s="1" t="s">
        <v>311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312</v>
      </c>
      <c r="B38" s="1">
        <v>0.0</v>
      </c>
      <c r="C38" s="1" t="s">
        <v>313</v>
      </c>
      <c r="D38" s="1" t="s">
        <v>314</v>
      </c>
      <c r="E38" s="1" t="s">
        <v>315</v>
      </c>
      <c r="F38" s="1" t="s">
        <v>303</v>
      </c>
      <c r="G38" s="1" t="s">
        <v>304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316</v>
      </c>
      <c r="B39" s="1" t="s">
        <v>234</v>
      </c>
      <c r="C39" s="1" t="s">
        <v>317</v>
      </c>
      <c r="D39" s="1" t="s">
        <v>318</v>
      </c>
      <c r="E39" s="1" t="s">
        <v>319</v>
      </c>
      <c r="F39" s="1" t="s">
        <v>310</v>
      </c>
      <c r="G39" s="1" t="s">
        <v>311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321</v>
      </c>
      <c r="B41" s="1">
        <v>0.0</v>
      </c>
      <c r="C41" s="1">
        <v>0.0</v>
      </c>
      <c r="D41" s="1">
        <v>0.0</v>
      </c>
      <c r="E41" s="1" t="s">
        <v>322</v>
      </c>
      <c r="F41" s="1" t="s">
        <v>323</v>
      </c>
      <c r="G41" s="1" t="s">
        <v>324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325</v>
      </c>
      <c r="B42" s="1">
        <v>0.0</v>
      </c>
      <c r="C42" s="1">
        <v>0.0</v>
      </c>
      <c r="D42" s="1">
        <v>0.0</v>
      </c>
      <c r="E42" s="1">
        <v>-1.0</v>
      </c>
      <c r="F42" s="1" t="s">
        <v>326</v>
      </c>
      <c r="G42" s="1" t="s">
        <v>327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328</v>
      </c>
      <c r="B43" s="1">
        <v>0.0</v>
      </c>
      <c r="C43" s="1" t="s">
        <v>329</v>
      </c>
      <c r="D43" s="1" t="s">
        <v>330</v>
      </c>
      <c r="E43" s="1" t="s">
        <v>331</v>
      </c>
      <c r="F43" s="1" t="s">
        <v>332</v>
      </c>
      <c r="G43" s="1" t="s">
        <v>333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334</v>
      </c>
      <c r="B44" s="1">
        <v>0.0</v>
      </c>
      <c r="C44" s="1" t="s">
        <v>335</v>
      </c>
      <c r="D44" s="1" t="s">
        <v>336</v>
      </c>
      <c r="E44" s="1" t="s">
        <v>337</v>
      </c>
      <c r="F44" s="1" t="s">
        <v>338</v>
      </c>
      <c r="G44" s="1" t="s">
        <v>339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340</v>
      </c>
      <c r="B45" s="1">
        <v>0.0</v>
      </c>
      <c r="C45" s="1" t="s">
        <v>341</v>
      </c>
      <c r="D45" s="1" t="s">
        <v>342</v>
      </c>
      <c r="E45" s="1" t="s">
        <v>343</v>
      </c>
      <c r="F45" s="1" t="s">
        <v>344</v>
      </c>
      <c r="G45" s="1" t="s">
        <v>345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346</v>
      </c>
      <c r="B46" s="1">
        <v>0.0</v>
      </c>
      <c r="C46" s="1" t="s">
        <v>347</v>
      </c>
      <c r="D46" s="1">
        <v>0.0</v>
      </c>
      <c r="E46" s="1" t="s">
        <v>348</v>
      </c>
      <c r="F46" s="1" t="s">
        <v>349</v>
      </c>
      <c r="G46" s="1" t="s">
        <v>350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351</v>
      </c>
      <c r="B47" s="1">
        <v>0.0</v>
      </c>
      <c r="C47" s="1" t="s">
        <v>347</v>
      </c>
      <c r="D47" s="1">
        <v>0.0</v>
      </c>
      <c r="E47" s="1" t="s">
        <v>348</v>
      </c>
      <c r="F47" s="1" t="s">
        <v>349</v>
      </c>
      <c r="G47" s="1" t="s">
        <v>350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352</v>
      </c>
      <c r="B48" s="1">
        <v>0.0</v>
      </c>
      <c r="C48" s="1" t="s">
        <v>353</v>
      </c>
      <c r="D48" s="1" t="s">
        <v>354</v>
      </c>
      <c r="E48" s="1" t="s">
        <v>355</v>
      </c>
      <c r="F48" s="1" t="s">
        <v>356</v>
      </c>
      <c r="G48" s="1" t="s">
        <v>357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358</v>
      </c>
      <c r="B49" s="1">
        <v>0.0</v>
      </c>
      <c r="C49" s="1" t="s">
        <v>359</v>
      </c>
      <c r="D49" s="1">
        <v>0.0</v>
      </c>
      <c r="E49" s="1" t="s">
        <v>360</v>
      </c>
      <c r="F49" s="1" t="s">
        <v>361</v>
      </c>
      <c r="G49" s="1" t="s">
        <v>362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363</v>
      </c>
      <c r="B50" s="1">
        <v>0.0</v>
      </c>
      <c r="C50" s="1" t="s">
        <v>364</v>
      </c>
      <c r="D50" s="1" t="s">
        <v>365</v>
      </c>
      <c r="E50" s="1" t="s">
        <v>366</v>
      </c>
      <c r="F50" s="1" t="s">
        <v>367</v>
      </c>
      <c r="G50" s="1" t="s">
        <v>368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369</v>
      </c>
      <c r="B51" s="1">
        <v>0.0</v>
      </c>
      <c r="C51" s="1" t="s">
        <v>370</v>
      </c>
      <c r="D51" s="1" t="s">
        <v>371</v>
      </c>
      <c r="E51" s="1" t="s">
        <v>372</v>
      </c>
      <c r="F51" s="1" t="s">
        <v>373</v>
      </c>
      <c r="G51" s="1" t="s">
        <v>374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375</v>
      </c>
      <c r="B52" s="1">
        <v>0.0</v>
      </c>
      <c r="C52" s="1" t="s">
        <v>376</v>
      </c>
      <c r="D52" s="1">
        <v>0.0</v>
      </c>
      <c r="E52" s="1" t="s">
        <v>377</v>
      </c>
      <c r="F52" s="1" t="s">
        <v>378</v>
      </c>
      <c r="G52" s="1" t="s">
        <v>379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380</v>
      </c>
      <c r="B53" s="1">
        <v>0.0</v>
      </c>
      <c r="C53" s="1" t="s">
        <v>381</v>
      </c>
      <c r="D53" s="1">
        <v>0.0</v>
      </c>
      <c r="E53" s="1" t="s">
        <v>382</v>
      </c>
      <c r="F53" s="1" t="s">
        <v>383</v>
      </c>
      <c r="G53" s="1" t="s">
        <v>384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385</v>
      </c>
      <c r="B54" s="1">
        <v>0.0</v>
      </c>
      <c r="C54" s="1" t="s">
        <v>386</v>
      </c>
      <c r="D54" s="1" t="s">
        <v>387</v>
      </c>
      <c r="E54" s="1" t="s">
        <v>388</v>
      </c>
      <c r="F54" s="1" t="s">
        <v>309</v>
      </c>
      <c r="G54" s="1" t="s">
        <v>389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390</v>
      </c>
      <c r="B55" s="1">
        <v>0.0</v>
      </c>
      <c r="C55" s="1" t="s">
        <v>391</v>
      </c>
      <c r="D55" s="1" t="s">
        <v>392</v>
      </c>
      <c r="E55" s="1" t="s">
        <v>393</v>
      </c>
      <c r="F55" s="1" t="s">
        <v>394</v>
      </c>
      <c r="G55" s="1" t="s">
        <v>395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396</v>
      </c>
      <c r="B56" s="1">
        <v>0.0</v>
      </c>
      <c r="C56" s="1">
        <v>0.0</v>
      </c>
      <c r="D56" s="1" t="s">
        <v>397</v>
      </c>
      <c r="E56" s="1" t="s">
        <v>398</v>
      </c>
      <c r="F56" s="1" t="s">
        <v>399</v>
      </c>
      <c r="G56" s="1" t="s">
        <v>400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401</v>
      </c>
      <c r="B57" s="1">
        <v>0.0</v>
      </c>
      <c r="C57" s="1">
        <v>0.0</v>
      </c>
      <c r="D57" s="1" t="s">
        <v>402</v>
      </c>
      <c r="E57" s="1" t="s">
        <v>403</v>
      </c>
      <c r="F57" s="1" t="s">
        <v>404</v>
      </c>
      <c r="G57" s="1" t="s">
        <v>405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407</v>
      </c>
      <c r="B59" s="1">
        <v>0.0</v>
      </c>
      <c r="C59" s="1">
        <v>0.0</v>
      </c>
      <c r="D59" s="1">
        <v>0.0</v>
      </c>
      <c r="E59" s="1">
        <v>0.0</v>
      </c>
      <c r="F59" s="1" t="s">
        <v>408</v>
      </c>
      <c r="G59" s="1" t="s">
        <v>409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410</v>
      </c>
      <c r="B60" s="1">
        <v>0.0</v>
      </c>
      <c r="C60" s="1">
        <v>0.0</v>
      </c>
      <c r="D60" s="1">
        <v>0.0</v>
      </c>
      <c r="E60" s="1">
        <v>0.0</v>
      </c>
      <c r="F60" s="1" t="s">
        <v>411</v>
      </c>
      <c r="G60" s="1" t="s">
        <v>412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413</v>
      </c>
      <c r="B61" s="1">
        <v>0.0</v>
      </c>
      <c r="C61" s="1">
        <v>0.0</v>
      </c>
      <c r="D61" s="1" t="s">
        <v>414</v>
      </c>
      <c r="E61" s="1" t="s">
        <v>415</v>
      </c>
      <c r="F61" s="1" t="s">
        <v>416</v>
      </c>
      <c r="G61" s="1" t="s">
        <v>417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418</v>
      </c>
      <c r="B62" s="1">
        <v>0.0</v>
      </c>
      <c r="C62" s="1">
        <v>0.0</v>
      </c>
      <c r="D62" s="1" t="s">
        <v>419</v>
      </c>
      <c r="E62" s="1" t="s">
        <v>420</v>
      </c>
      <c r="F62" s="1" t="s">
        <v>421</v>
      </c>
      <c r="G62" s="1" t="s">
        <v>422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423</v>
      </c>
      <c r="B63" s="1">
        <v>0.0</v>
      </c>
      <c r="C63" s="1">
        <v>0.0</v>
      </c>
      <c r="D63" s="1" t="s">
        <v>424</v>
      </c>
      <c r="E63" s="1" t="s">
        <v>425</v>
      </c>
      <c r="F63" s="1" t="s">
        <v>426</v>
      </c>
      <c r="G63" s="1" t="s">
        <v>427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428</v>
      </c>
      <c r="B64" s="1">
        <v>0.0</v>
      </c>
      <c r="C64" s="1">
        <v>0.0</v>
      </c>
      <c r="D64" s="1" t="s">
        <v>429</v>
      </c>
      <c r="E64" s="1" t="s">
        <v>430</v>
      </c>
      <c r="F64" s="1" t="s">
        <v>431</v>
      </c>
      <c r="G64" s="1" t="s">
        <v>432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433</v>
      </c>
      <c r="B65" s="1">
        <v>0.0</v>
      </c>
      <c r="C65" s="1">
        <v>0.0</v>
      </c>
      <c r="D65" s="1" t="s">
        <v>429</v>
      </c>
      <c r="E65" s="1" t="s">
        <v>430</v>
      </c>
      <c r="F65" s="1" t="s">
        <v>431</v>
      </c>
      <c r="G65" s="1" t="s">
        <v>432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434</v>
      </c>
      <c r="B66" s="1">
        <v>0.0</v>
      </c>
      <c r="C66" s="1">
        <v>0.0</v>
      </c>
      <c r="D66" s="1" t="s">
        <v>435</v>
      </c>
      <c r="E66" s="1" t="s">
        <v>436</v>
      </c>
      <c r="F66" s="1" t="s">
        <v>437</v>
      </c>
      <c r="G66" s="1" t="s">
        <v>438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439</v>
      </c>
      <c r="B67" s="1">
        <v>0.0</v>
      </c>
      <c r="C67" s="1">
        <v>0.0</v>
      </c>
      <c r="D67" s="1" t="s">
        <v>440</v>
      </c>
      <c r="E67" s="1">
        <v>221.0</v>
      </c>
      <c r="F67" s="1" t="s">
        <v>441</v>
      </c>
      <c r="G67" s="1" t="s">
        <v>442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443</v>
      </c>
      <c r="B68" s="1">
        <v>0.0</v>
      </c>
      <c r="C68" s="1">
        <v>0.0</v>
      </c>
      <c r="D68" s="1" t="s">
        <v>444</v>
      </c>
      <c r="E68" s="1" t="s">
        <v>445</v>
      </c>
      <c r="F68" s="1" t="s">
        <v>446</v>
      </c>
      <c r="G68" s="1" t="s">
        <v>297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447</v>
      </c>
      <c r="B69" s="1">
        <v>0.0</v>
      </c>
      <c r="C69" s="1">
        <v>0.0</v>
      </c>
      <c r="D69" s="1" t="s">
        <v>448</v>
      </c>
      <c r="E69" s="1" t="s">
        <v>449</v>
      </c>
      <c r="F69" s="1" t="s">
        <v>450</v>
      </c>
      <c r="G69" s="1" t="s">
        <v>451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452</v>
      </c>
      <c r="B70" s="1">
        <v>0.0</v>
      </c>
      <c r="C70" s="1">
        <v>0.0</v>
      </c>
      <c r="D70" s="1" t="s">
        <v>453</v>
      </c>
      <c r="E70" s="1" t="s">
        <v>454</v>
      </c>
      <c r="F70" s="1" t="s">
        <v>455</v>
      </c>
      <c r="G70" s="1" t="s">
        <v>456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457</v>
      </c>
      <c r="B71" s="1">
        <v>0.0</v>
      </c>
      <c r="C71" s="1">
        <v>0.0</v>
      </c>
      <c r="D71" s="1" t="s">
        <v>458</v>
      </c>
      <c r="E71" s="1" t="s">
        <v>459</v>
      </c>
      <c r="F71" s="1" t="s">
        <v>460</v>
      </c>
      <c r="G71" s="1" t="s">
        <v>461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462</v>
      </c>
      <c r="B72" s="1">
        <v>0.0</v>
      </c>
      <c r="C72" s="1">
        <v>0.0</v>
      </c>
      <c r="D72" s="1" t="s">
        <v>463</v>
      </c>
      <c r="E72" s="1" t="s">
        <v>464</v>
      </c>
      <c r="F72" s="1" t="s">
        <v>465</v>
      </c>
      <c r="G72" s="1" t="s">
        <v>466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467</v>
      </c>
      <c r="B73" s="1">
        <v>0.0</v>
      </c>
      <c r="C73" s="1">
        <v>0.0</v>
      </c>
      <c r="D73" s="1" t="s">
        <v>468</v>
      </c>
      <c r="E73" s="1" t="s">
        <v>469</v>
      </c>
      <c r="F73" s="1" t="s">
        <v>470</v>
      </c>
      <c r="G73" s="1" t="s">
        <v>471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472</v>
      </c>
      <c r="B74" s="1">
        <v>0.0</v>
      </c>
      <c r="C74" s="1">
        <v>0.0</v>
      </c>
      <c r="D74" s="1">
        <v>0.0</v>
      </c>
      <c r="E74" s="1" t="s">
        <v>473</v>
      </c>
      <c r="F74" s="1" t="s">
        <v>474</v>
      </c>
      <c r="G74" s="1" t="s">
        <v>475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476</v>
      </c>
      <c r="B75" s="1">
        <v>0.0</v>
      </c>
      <c r="C75" s="1">
        <v>0.0</v>
      </c>
      <c r="D75" s="1">
        <v>0.0</v>
      </c>
      <c r="E75" s="1" t="s">
        <v>477</v>
      </c>
      <c r="F75" s="1" t="s">
        <v>478</v>
      </c>
      <c r="G75" s="1" t="s">
        <v>479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480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481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482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483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484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485</v>
      </c>
      <c r="B79" s="1">
        <v>0.0</v>
      </c>
      <c r="C79" s="1">
        <v>0.0</v>
      </c>
      <c r="D79" s="1">
        <v>0.0</v>
      </c>
      <c r="E79" s="1" t="s">
        <v>486</v>
      </c>
      <c r="F79" s="1" t="s">
        <v>487</v>
      </c>
      <c r="G79" s="1" t="s">
        <v>488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489</v>
      </c>
      <c r="B80" s="1">
        <v>0.0</v>
      </c>
      <c r="C80" s="1">
        <v>0.0</v>
      </c>
      <c r="D80" s="1">
        <v>0.0</v>
      </c>
      <c r="E80" s="1" t="s">
        <v>490</v>
      </c>
      <c r="F80" s="1" t="s">
        <v>491</v>
      </c>
      <c r="G80" s="1" t="s">
        <v>492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493</v>
      </c>
      <c r="B81" s="1">
        <v>0.0</v>
      </c>
      <c r="C81" s="1">
        <v>0.0</v>
      </c>
      <c r="D81" s="1">
        <v>0.0</v>
      </c>
      <c r="E81" s="1" t="s">
        <v>494</v>
      </c>
      <c r="F81" s="1">
        <v>82.0</v>
      </c>
      <c r="G81" s="1" t="s">
        <v>492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495</v>
      </c>
      <c r="B82" s="1">
        <v>0.0</v>
      </c>
      <c r="C82" s="1">
        <v>0.0</v>
      </c>
      <c r="D82" s="1">
        <v>0.0</v>
      </c>
      <c r="E82" s="1" t="s">
        <v>496</v>
      </c>
      <c r="F82" s="1" t="s">
        <v>497</v>
      </c>
      <c r="G82" s="1" t="s">
        <v>498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499</v>
      </c>
      <c r="B83" s="1">
        <v>0.0</v>
      </c>
      <c r="C83" s="1">
        <v>0.0</v>
      </c>
      <c r="D83" s="1">
        <v>0.0</v>
      </c>
      <c r="E83" s="1" t="s">
        <v>496</v>
      </c>
      <c r="F83" s="1" t="s">
        <v>497</v>
      </c>
      <c r="G83" s="1" t="s">
        <v>498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500</v>
      </c>
      <c r="B84" s="1">
        <v>0.0</v>
      </c>
      <c r="C84" s="1">
        <v>0.0</v>
      </c>
      <c r="D84" s="1">
        <v>0.0</v>
      </c>
      <c r="E84" s="1" t="s">
        <v>501</v>
      </c>
      <c r="F84" s="1" t="s">
        <v>502</v>
      </c>
      <c r="G84" s="1" t="s">
        <v>503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504</v>
      </c>
      <c r="B85" s="1">
        <v>0.0</v>
      </c>
      <c r="C85" s="1">
        <v>0.0</v>
      </c>
      <c r="D85" s="1">
        <v>0.0</v>
      </c>
      <c r="E85" s="1" t="s">
        <v>505</v>
      </c>
      <c r="F85" s="1" t="s">
        <v>506</v>
      </c>
      <c r="G85" s="1" t="s">
        <v>507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508</v>
      </c>
      <c r="B86" s="1">
        <v>0.0</v>
      </c>
      <c r="C86" s="1">
        <v>0.0</v>
      </c>
      <c r="D86" s="1">
        <v>0.0</v>
      </c>
      <c r="E86" s="1" t="s">
        <v>509</v>
      </c>
      <c r="F86" s="1" t="s">
        <v>510</v>
      </c>
      <c r="G86" s="1" t="s">
        <v>511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512</v>
      </c>
      <c r="B87" s="1">
        <v>0.0</v>
      </c>
      <c r="C87" s="1">
        <v>0.0</v>
      </c>
      <c r="D87" s="1">
        <v>0.0</v>
      </c>
      <c r="E87" s="1" t="s">
        <v>513</v>
      </c>
      <c r="F87" s="1" t="s">
        <v>514</v>
      </c>
      <c r="G87" s="1" t="s">
        <v>515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516</v>
      </c>
      <c r="B88" s="1">
        <v>0.0</v>
      </c>
      <c r="C88" s="1">
        <v>0.0</v>
      </c>
      <c r="D88" s="1">
        <v>0.0</v>
      </c>
      <c r="E88" s="1" t="s">
        <v>517</v>
      </c>
      <c r="F88" s="1" t="s">
        <v>518</v>
      </c>
      <c r="G88" s="1" t="s">
        <v>519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520</v>
      </c>
      <c r="B89" s="1">
        <v>0.0</v>
      </c>
      <c r="C89" s="1">
        <v>0.0</v>
      </c>
      <c r="D89" s="1">
        <v>0.0</v>
      </c>
      <c r="E89" s="1" t="s">
        <v>521</v>
      </c>
      <c r="F89" s="1" t="s">
        <v>522</v>
      </c>
      <c r="G89" s="1" t="s">
        <v>523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524</v>
      </c>
      <c r="B90" s="1">
        <v>0.0</v>
      </c>
      <c r="C90" s="1">
        <v>0.0</v>
      </c>
      <c r="D90" s="1">
        <v>0.0</v>
      </c>
      <c r="E90" s="1" t="s">
        <v>525</v>
      </c>
      <c r="F90" s="1" t="s">
        <v>526</v>
      </c>
      <c r="G90" s="1" t="s">
        <v>527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528</v>
      </c>
      <c r="B91" s="1">
        <v>0.0</v>
      </c>
      <c r="C91" s="1">
        <v>0.0</v>
      </c>
      <c r="D91" s="1">
        <v>0.0</v>
      </c>
      <c r="E91" s="1" t="s">
        <v>529</v>
      </c>
      <c r="F91" s="1" t="s">
        <v>530</v>
      </c>
      <c r="G91" s="1" t="s">
        <v>531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532</v>
      </c>
      <c r="B92" s="1">
        <v>0.0</v>
      </c>
      <c r="C92" s="1">
        <v>0.0</v>
      </c>
      <c r="D92" s="1">
        <v>0.0</v>
      </c>
      <c r="E92" s="1">
        <v>0.0</v>
      </c>
      <c r="F92" s="1" t="s">
        <v>533</v>
      </c>
      <c r="G92" s="1" t="s">
        <v>534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535</v>
      </c>
      <c r="B93" s="1">
        <v>0.0</v>
      </c>
      <c r="C93" s="1">
        <v>0.0</v>
      </c>
      <c r="D93" s="1">
        <v>0.0</v>
      </c>
      <c r="E93" s="1">
        <v>0.0</v>
      </c>
      <c r="F93" s="1" t="s">
        <v>536</v>
      </c>
      <c r="G93" s="1" t="s">
        <v>537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538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540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542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543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542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545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546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545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547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548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549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550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551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552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553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554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555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556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557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558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559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560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561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562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563</v>
      </c>
      <c r="C1" s="1" t="s">
        <v>564</v>
      </c>
      <c r="D1" s="1" t="s">
        <v>565</v>
      </c>
      <c r="E1" s="1" t="s">
        <v>566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567</v>
      </c>
      <c r="B2" s="1" t="s">
        <v>568</v>
      </c>
      <c r="C2" s="1" t="s">
        <v>569</v>
      </c>
      <c r="D2" s="1" t="s">
        <v>570</v>
      </c>
      <c r="E2" s="1" t="s">
        <v>571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572</v>
      </c>
      <c r="B3" s="1" t="s">
        <v>573</v>
      </c>
      <c r="C3" s="1" t="s">
        <v>574</v>
      </c>
      <c r="D3" s="1" t="s">
        <v>575</v>
      </c>
      <c r="E3" s="1" t="s">
        <v>576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577</v>
      </c>
      <c r="B4" s="1" t="s">
        <v>578</v>
      </c>
      <c r="C4" s="1" t="s">
        <v>579</v>
      </c>
      <c r="D4" s="1" t="s">
        <v>580</v>
      </c>
      <c r="E4" s="1" t="s">
        <v>581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572</v>
      </c>
      <c r="B5" s="1" t="s">
        <v>573</v>
      </c>
      <c r="C5" s="1" t="s">
        <v>582</v>
      </c>
      <c r="D5" s="1" t="s">
        <v>583</v>
      </c>
      <c r="E5" s="1" t="s">
        <v>584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585</v>
      </c>
      <c r="B6" s="1" t="s">
        <v>586</v>
      </c>
      <c r="C6" s="1" t="s">
        <v>587</v>
      </c>
      <c r="D6" s="1" t="s">
        <v>588</v>
      </c>
      <c r="E6" s="1" t="s">
        <v>589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590</v>
      </c>
      <c r="B7" s="1" t="s">
        <v>591</v>
      </c>
      <c r="C7" s="1" t="s">
        <v>592</v>
      </c>
      <c r="D7" s="1" t="s">
        <v>593</v>
      </c>
      <c r="E7" s="1" t="s">
        <v>594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595</v>
      </c>
      <c r="B8" s="1" t="s">
        <v>596</v>
      </c>
      <c r="C8" s="1" t="s">
        <v>596</v>
      </c>
      <c r="D8" s="1" t="s">
        <v>597</v>
      </c>
      <c r="E8" s="1" t="s">
        <v>597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598</v>
      </c>
      <c r="B9" s="1" t="s">
        <v>599</v>
      </c>
      <c r="C9" s="1" t="s">
        <v>600</v>
      </c>
      <c r="D9" s="1" t="s">
        <v>601</v>
      </c>
      <c r="E9" s="1" t="s">
        <v>602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603</v>
      </c>
      <c r="B10" s="1" t="s">
        <v>604</v>
      </c>
      <c r="C10" s="1" t="s">
        <v>605</v>
      </c>
      <c r="D10" s="1" t="s">
        <v>606</v>
      </c>
      <c r="E10" s="1" t="s">
        <v>607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608</v>
      </c>
      <c r="B11" s="1" t="s">
        <v>609</v>
      </c>
      <c r="C11" s="1" t="s">
        <v>610</v>
      </c>
      <c r="D11" s="1" t="s">
        <v>611</v>
      </c>
      <c r="E11" s="1" t="s">
        <v>612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613</v>
      </c>
      <c r="B12" s="1" t="s">
        <v>614</v>
      </c>
      <c r="C12" s="1" t="s">
        <v>615</v>
      </c>
      <c r="D12" s="1" t="s">
        <v>616</v>
      </c>
      <c r="E12" s="1" t="s">
        <v>612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617</v>
      </c>
      <c r="B13" s="1" t="s">
        <v>618</v>
      </c>
      <c r="C13" s="1" t="s">
        <v>619</v>
      </c>
      <c r="D13" s="1" t="s">
        <v>620</v>
      </c>
      <c r="E13" s="1" t="s">
        <v>621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622</v>
      </c>
      <c r="B14" s="1" t="s">
        <v>623</v>
      </c>
      <c r="C14" s="1" t="s">
        <v>623</v>
      </c>
      <c r="D14" s="1" t="s">
        <v>623</v>
      </c>
      <c r="E14" s="1" t="s">
        <v>623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624</v>
      </c>
      <c r="B15" s="1" t="s">
        <v>573</v>
      </c>
      <c r="C15" s="1" t="s">
        <v>573</v>
      </c>
      <c r="D15" s="1" t="s">
        <v>573</v>
      </c>
      <c r="E15" s="1" t="s">
        <v>573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625</v>
      </c>
      <c r="B16" s="1" t="s">
        <v>573</v>
      </c>
      <c r="C16" s="1" t="s">
        <v>573</v>
      </c>
      <c r="D16" s="1" t="s">
        <v>573</v>
      </c>
      <c r="E16" s="1" t="s">
        <v>573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626</v>
      </c>
      <c r="B17" s="1" t="s">
        <v>627</v>
      </c>
      <c r="C17" s="1" t="s">
        <v>628</v>
      </c>
      <c r="D17" s="1" t="s">
        <v>148</v>
      </c>
      <c r="E17" s="1" t="s">
        <v>149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629</v>
      </c>
      <c r="B18" s="1" t="s">
        <v>573</v>
      </c>
      <c r="C18" s="1" t="s">
        <v>573</v>
      </c>
      <c r="D18" s="1" t="s">
        <v>573</v>
      </c>
      <c r="E18" s="1" t="s">
        <v>573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630</v>
      </c>
      <c r="B19" s="1" t="s">
        <v>631</v>
      </c>
      <c r="C19" s="1" t="s">
        <v>632</v>
      </c>
      <c r="D19" s="1" t="s">
        <v>633</v>
      </c>
      <c r="E19" s="1" t="s">
        <v>634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635</v>
      </c>
      <c r="B20" s="1" t="s">
        <v>636</v>
      </c>
      <c r="C20" s="1" t="s">
        <v>637</v>
      </c>
      <c r="D20" s="1" t="s">
        <v>638</v>
      </c>
      <c r="E20" s="1" t="s">
        <v>639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640</v>
      </c>
      <c r="B21" s="1" t="s">
        <v>641</v>
      </c>
      <c r="C21" s="1" t="s">
        <v>642</v>
      </c>
      <c r="D21" s="1" t="s">
        <v>643</v>
      </c>
      <c r="E21" s="1" t="s">
        <v>644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645</v>
      </c>
      <c r="B22" s="1" t="s">
        <v>646</v>
      </c>
      <c r="C22" s="1" t="s">
        <v>647</v>
      </c>
      <c r="D22" s="1" t="s">
        <v>648</v>
      </c>
      <c r="E22" s="1" t="s">
        <v>649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650</v>
      </c>
      <c r="B23" s="1" t="s">
        <v>651</v>
      </c>
      <c r="C23" s="1" t="s">
        <v>652</v>
      </c>
      <c r="D23" s="1" t="s">
        <v>653</v>
      </c>
      <c r="E23" s="1" t="s">
        <v>654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655</v>
      </c>
      <c r="B24" s="1" t="s">
        <v>656</v>
      </c>
      <c r="C24" s="1" t="s">
        <v>657</v>
      </c>
      <c r="D24" s="1" t="s">
        <v>658</v>
      </c>
      <c r="E24" s="1" t="s">
        <v>659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660</v>
      </c>
      <c r="B25" s="1" t="s">
        <v>661</v>
      </c>
      <c r="C25" s="1" t="s">
        <v>662</v>
      </c>
      <c r="D25" s="1" t="s">
        <v>663</v>
      </c>
      <c r="E25" s="1" t="s">
        <v>664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665</v>
      </c>
      <c r="B26" s="1" t="s">
        <v>666</v>
      </c>
      <c r="C26" s="1" t="s">
        <v>667</v>
      </c>
      <c r="D26" s="1" t="s">
        <v>668</v>
      </c>
      <c r="E26" s="1" t="s">
        <v>669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670</v>
      </c>
      <c r="B2" s="1" t="s">
        <v>671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672</v>
      </c>
      <c r="B3" s="1" t="s">
        <v>673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674</v>
      </c>
      <c r="B4" s="1" t="s">
        <v>675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676</v>
      </c>
      <c r="B5" s="1" t="s">
        <v>677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679</v>
      </c>
      <c r="B7" s="1" t="s">
        <v>680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681</v>
      </c>
      <c r="B8" s="4" t="s">
        <v>682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683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684</v>
      </c>
      <c r="B10" s="1" t="s">
        <v>685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686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687</v>
      </c>
      <c r="B12" s="1" t="s">
        <v>688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689</v>
      </c>
      <c r="B13" s="1" t="s">
        <v>690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691</v>
      </c>
      <c r="B14" s="1" t="s">
        <v>688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692</v>
      </c>
      <c r="B15" s="1" t="s">
        <v>693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694</v>
      </c>
      <c r="B16" s="1" t="s">
        <v>695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696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698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699</v>
      </c>
      <c r="B20" s="1">
        <v>6.98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700</v>
      </c>
      <c r="B21" s="1">
        <v>6.73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701</v>
      </c>
      <c r="B22" s="1">
        <v>6.2525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702</v>
      </c>
      <c r="B23" s="1">
        <v>6.75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703</v>
      </c>
      <c r="B24" s="1">
        <v>6.98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704</v>
      </c>
      <c r="B25" s="1">
        <v>6.73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705</v>
      </c>
      <c r="B26" s="1">
        <v>6.2525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706</v>
      </c>
      <c r="B27" s="1">
        <v>6.75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707</v>
      </c>
      <c r="B28" s="1">
        <v>0.753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708</v>
      </c>
      <c r="B29" s="1">
        <v>0.11984148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709</v>
      </c>
      <c r="B30" s="1">
        <v>-0.70926046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710</v>
      </c>
      <c r="B31" s="1">
        <v>64400.0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711</v>
      </c>
      <c r="B32" s="1">
        <v>64400.0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712</v>
      </c>
      <c r="B33" s="1">
        <v>259227.0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713</v>
      </c>
      <c r="B34" s="1">
        <v>196560.0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714</v>
      </c>
      <c r="B35" s="1">
        <v>196560.0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715</v>
      </c>
      <c r="B36" s="1">
        <v>6.4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716</v>
      </c>
      <c r="B37" s="1">
        <v>6.69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717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718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719</v>
      </c>
      <c r="B40" s="1">
        <v>1.5504926E7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720</v>
      </c>
      <c r="B41" s="1">
        <v>4.505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721</v>
      </c>
      <c r="B42" s="1">
        <v>28.56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722</v>
      </c>
      <c r="B43" s="1">
        <v>5.027538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723</v>
      </c>
      <c r="B44" s="1">
        <v>7.88072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724</v>
      </c>
      <c r="B45" s="1">
        <v>7.82134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725</v>
      </c>
      <c r="B46" s="1" t="s">
        <v>726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727</v>
      </c>
      <c r="B47" s="1">
        <v>2.1100544E7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728</v>
      </c>
      <c r="B48" s="1">
        <v>2.3870586E7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729</v>
      </c>
      <c r="B49" s="1">
        <v>2412880.0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730</v>
      </c>
      <c r="B50" s="1">
        <v>1402760.0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731</v>
      </c>
      <c r="B51" s="1">
        <v>1416122.0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732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733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734</v>
      </c>
      <c r="B54" s="1">
        <v>0.054899998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735</v>
      </c>
      <c r="B55" s="1">
        <v>0.06508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736</v>
      </c>
      <c r="B56" s="1">
        <v>0.02192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737</v>
      </c>
      <c r="B57" s="1">
        <v>0.06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738</v>
      </c>
      <c r="B58" s="1">
        <v>0.0551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739</v>
      </c>
      <c r="B59" s="1">
        <v>3.05594E7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740</v>
      </c>
      <c r="B60" s="1">
        <v>0.385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741</v>
      </c>
      <c r="B61" s="1">
        <v>16.690649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742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743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744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745</v>
      </c>
      <c r="B65" s="1">
        <v>-4.4589E7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746</v>
      </c>
      <c r="B66" s="1">
        <v>53.62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747</v>
      </c>
      <c r="B67" s="1">
        <v>-9.06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748</v>
      </c>
      <c r="B68" s="1" t="s">
        <v>749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750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751</v>
      </c>
      <c r="B70" s="1">
        <v>6.842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752</v>
      </c>
      <c r="B71" s="1">
        <v>-0.487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753</v>
      </c>
      <c r="B72" s="1">
        <v>-0.41755676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754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755</v>
      </c>
      <c r="B74" s="1" t="s">
        <v>756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757</v>
      </c>
      <c r="B75" s="1" t="s">
        <v>758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761</v>
      </c>
      <c r="B78" s="1" t="s">
        <v>762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763</v>
      </c>
      <c r="B79" s="1" t="s">
        <v>762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764</v>
      </c>
      <c r="B80" s="1">
        <v>1.5779754E9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765</v>
      </c>
      <c r="B81" s="1" t="s">
        <v>766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767</v>
      </c>
      <c r="B82" s="1" t="s">
        <v>768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769</v>
      </c>
      <c r="B83" s="1" t="s">
        <v>770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771</v>
      </c>
      <c r="B84" s="1" t="s">
        <v>772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773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774</v>
      </c>
      <c r="B86" s="1">
        <v>6.4259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775</v>
      </c>
      <c r="B87" s="1" t="s">
        <v>776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777</v>
      </c>
      <c r="B88" s="1">
        <v>897000.0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778</v>
      </c>
      <c r="B89" s="1">
        <v>0.035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779</v>
      </c>
      <c r="B90" s="1">
        <v>-4.3317E7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780</v>
      </c>
      <c r="B91" s="1">
        <v>5856000.0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781</v>
      </c>
      <c r="B92" s="1">
        <v>0.115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782</v>
      </c>
      <c r="B93" s="1">
        <v>0.536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783</v>
      </c>
      <c r="B94" s="1">
        <v>3084000.0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784</v>
      </c>
      <c r="B95" s="1">
        <v>0.33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785</v>
      </c>
      <c r="B96" s="1">
        <v>-0.86709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786</v>
      </c>
      <c r="B97" s="1">
        <v>-8.13594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787</v>
      </c>
      <c r="B98" s="1">
        <v>-1.7407E7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788</v>
      </c>
      <c r="B99" s="1">
        <v>-3.4972E7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789</v>
      </c>
      <c r="B100" s="1">
        <v>-0.291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790</v>
      </c>
      <c r="B101" s="1">
        <v>0.84857005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791</v>
      </c>
      <c r="B102" s="1">
        <v>-5.76013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792</v>
      </c>
      <c r="B103" s="1" t="s">
        <v>726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793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-11.0</v>
      </c>
      <c r="D3" s="1">
        <v>-16.0</v>
      </c>
      <c r="E3" s="1">
        <v>-31.0</v>
      </c>
      <c r="F3" s="1">
        <v>-35.0</v>
      </c>
      <c r="G3" s="1">
        <v>-44.0</v>
      </c>
      <c r="H3" s="1">
        <f>IF(G3*FORECAST(H2,B3:G3,B2:G2)&gt;0,FORECAST(H2,B3:G3,B2:G2),G3)*$X$1</f>
        <v>-53.53333333</v>
      </c>
      <c r="I3" s="1">
        <f>IF(H3*FORECAST(I2,B3:H3,B2:H2)&gt;0,FORECAST(I2,B3:H3,B2:H2),H3)*$X$1</f>
        <v>-62.3047619</v>
      </c>
      <c r="J3" s="1">
        <f>IF(I3*FORECAST(J2,B3:I3,B2:I2)&gt;0,FORECAST(J2,B3:I3,B2:I2),I3)*$X$1</f>
        <v>-71.07619048</v>
      </c>
      <c r="K3" s="1">
        <f>IF(J3*FORECAST(K2,B3:J3,B2:J2)&gt;0,FORECAST(K2,B3:J3,B2:J2),J3)*$X$1</f>
        <v>-79.84761905</v>
      </c>
      <c r="L3" s="1">
        <f>IF(K3*FORECAST(L2,B3:K3,B2:K2)&gt;0,FORECAST(L2,B3:K3,B2:K2),K3)*$X$1</f>
        <v>-88.61904762</v>
      </c>
      <c r="M3" s="1">
        <f>IF(L3*FORECAST(M2,B3:L3,B2:L2)&gt;0,FORECAST(M2,B3:L3,B2:L2),L3)*$X$1</f>
        <v>-97.39047619</v>
      </c>
      <c r="N3" s="1">
        <f>IF(M3*FORECAST(N2,B3:M3,B2:M2)&gt;0,FORECAST(N2,B3:M3,B2:M2),M3)*$X$1</f>
        <v>-106.1619048</v>
      </c>
      <c r="O3" s="5">
        <f>IF(N3*FORECAST(O2,B3:N3,B2:N2)&gt;0,FORECAST(O2,B3:N3,B2:N2),N3)*$X$1</f>
        <v>-114.9333333</v>
      </c>
      <c r="P3" s="5">
        <f>IF(O3*FORECAST(P2,B3:O3,B2:O2)&gt;0,FORECAST(P2,B3:O3,B2:O2),O3)*$X$1</f>
        <v>-123.7047619</v>
      </c>
      <c r="Q3" s="5">
        <f>IF(P3*FORECAST(Q2,B3:P3,B2:P2)&gt;0,FORECAST(Q2,B3:P3,B2:P2),P3)*$X$1</f>
        <v>-132.4761905</v>
      </c>
      <c r="R3" s="5">
        <f>IF(Q3*FORECAST(R2,B3:Q3,B2:Q2)&gt;0,FORECAST(R2,B3:Q3,B2:Q2),Q3)*$X$1</f>
        <v>-141.247619</v>
      </c>
      <c r="S3" s="5">
        <f>IF(R3*FORECAST(S2,B3:R3,B2:R2)&gt;0,FORECAST(S2,B3:R3,B2:R2),R3)*$X$1</f>
        <v>-150.0190476</v>
      </c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-3.0</v>
      </c>
      <c r="C4" s="1">
        <v>-10.0</v>
      </c>
      <c r="D4" s="1">
        <v>292.0</v>
      </c>
      <c r="E4" s="1">
        <v>-131.0</v>
      </c>
      <c r="F4" s="1">
        <v>-39.0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794</v>
      </c>
      <c r="B5" s="1">
        <v>14.0</v>
      </c>
      <c r="C5" s="1">
        <v>13.0</v>
      </c>
      <c r="D5" s="1">
        <v>12.0</v>
      </c>
      <c r="E5" s="1">
        <v>10.0</v>
      </c>
      <c r="F5" s="1">
        <v>11.0</v>
      </c>
      <c r="G5" s="1">
        <v>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795</v>
      </c>
      <c r="L7" s="1">
        <f>IF(S3*FORECAST(S2,B3:S3,B2:S2)&gt;0,FORECAST(S2,B3:S3,B2:S2),R3)*$X$1 * (1+0.02)/(0.0834-0.02)</f>
        <v>-2413.555656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796</v>
      </c>
      <c r="L8" s="6">
        <f t="array" ref="L8">NPV(0.0834,I3:S3)</f>
        <v>-696.83095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797</v>
      </c>
      <c r="L9" s="6">
        <f t="array" ref="L9">NPV(0.0834,I16:S16)</f>
        <v>-999.9543504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798</v>
      </c>
      <c r="L10" s="6">
        <f>L8 + L9</f>
        <v>-1696.7853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799</v>
      </c>
      <c r="L12" s="6">
        <f>L10 - L11</f>
        <v>-1702.7853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800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-81.0850143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-2413.555656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-6.0</v>
      </c>
      <c r="C3" s="1">
        <v>-15.0</v>
      </c>
      <c r="D3" s="1">
        <v>-307.0</v>
      </c>
      <c r="E3" s="1">
        <v>121.0</v>
      </c>
      <c r="F3" s="1">
        <v>-95.0</v>
      </c>
      <c r="G3" s="1">
        <v>-68.0</v>
      </c>
      <c r="H3" s="1">
        <f>IF(G3*FORECAST(H2,B3:G3,B2:G2)&gt;0,FORECAST(H2,B3:G3,B2:G2),G3)*$X$1</f>
        <v>-73.86666667</v>
      </c>
      <c r="I3" s="1">
        <f>IF(H3*FORECAST(I2,B3:H3,B2:H2)&gt;0,FORECAST(I2,B3:H3,B2:H2),H3)*$X$1</f>
        <v>-77.35238095</v>
      </c>
      <c r="J3" s="1">
        <f>IF(I3*FORECAST(J2,B3:I3,B2:I2)&gt;0,FORECAST(J2,B3:I3,B2:I2),I3)*$X$1</f>
        <v>-80.83809524</v>
      </c>
      <c r="K3" s="1">
        <f>IF(J3*FORECAST(K2,B3:J3,B2:J2)&gt;0,FORECAST(K2,B3:J3,B2:J2),J3)*$X$1</f>
        <v>-84.32380952</v>
      </c>
      <c r="L3" s="1">
        <f>IF(K3*FORECAST(L2,B3:K3,B2:K2)&gt;0,FORECAST(L2,B3:K3,B2:K2),K3)*$X$1</f>
        <v>-87.80952381</v>
      </c>
      <c r="M3" s="1">
        <f>IF(L3*FORECAST(M2,B3:L3,B2:L2)&gt;0,FORECAST(M2,B3:L3,B2:L2),L3)*$X$1</f>
        <v>-91.2952381</v>
      </c>
      <c r="N3" s="1">
        <f>IF(M3*FORECAST(N2,B3:M3,B2:M2)&gt;0,FORECAST(N2,B3:M3,B2:M2),M3)*$X$1</f>
        <v>-94.78095238</v>
      </c>
      <c r="O3" s="5">
        <f>IF(N3*FORECAST(O2,B3:N3,B2:N2)&gt;0,FORECAST(O2,B3:N3,B2:N2),N3)*$X$1</f>
        <v>-98.26666667</v>
      </c>
      <c r="P3" s="5">
        <f>IF(O3*FORECAST(P2,B3:O3,B2:O2)&gt;0,FORECAST(P2,B3:O3,B2:O2),O3)*$X$1</f>
        <v>-101.752381</v>
      </c>
      <c r="Q3" s="5">
        <f>IF(P3*FORECAST(Q2,B3:P3,B2:P2)&gt;0,FORECAST(Q2,B3:P3,B2:P2),P3)*$X$1</f>
        <v>-105.2380952</v>
      </c>
      <c r="R3" s="5">
        <f>IF(Q3*FORECAST(R2,B3:Q3,B2:Q2)&gt;0,FORECAST(R2,B3:Q3,B2:Q2),Q3)*$X$1</f>
        <v>-108.7238095</v>
      </c>
      <c r="S3" s="5">
        <f>IF(R3*FORECAST(S2,B3:R3,B2:R2)&gt;0,FORECAST(S2,B3:R3,B2:R2),R3)*$X$1</f>
        <v>-112.2095238</v>
      </c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-3.0</v>
      </c>
      <c r="C4" s="1">
        <v>-10.0</v>
      </c>
      <c r="D4" s="1">
        <v>292.0</v>
      </c>
      <c r="E4" s="1">
        <v>-131.0</v>
      </c>
      <c r="F4" s="1">
        <v>-39.0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794</v>
      </c>
      <c r="B5" s="1">
        <v>14.0</v>
      </c>
      <c r="C5" s="1">
        <v>13.0</v>
      </c>
      <c r="D5" s="1">
        <v>12.0</v>
      </c>
      <c r="E5" s="1">
        <v>10.0</v>
      </c>
      <c r="F5" s="1">
        <v>11.0</v>
      </c>
      <c r="G5" s="1">
        <v>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795</v>
      </c>
      <c r="L7" s="1">
        <f>IF(S3*FORECAST(S2,B3:S3,B2:S2)&gt;0,FORECAST(S2,B3:S3,B2:S2),R3)*$X$1 * (1+0.02)/(0.0834-0.02)</f>
        <v>-1805.263632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796</v>
      </c>
      <c r="L8" s="6">
        <f t="array" ref="L8">NPV(0.0834,I3:S3)</f>
        <v>-646.2597628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797</v>
      </c>
      <c r="L9" s="6">
        <f t="array" ref="L9">NPV(0.0834,I16:S16)</f>
        <v>-747.9343675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798</v>
      </c>
      <c r="L10" s="6">
        <f>L8 + L9</f>
        <v>-1394.19413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799</v>
      </c>
      <c r="L12" s="6">
        <f>L10 - L11</f>
        <v>-1400.19413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800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-66.67591096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-1805.263632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