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<sst xmlns="http://schemas.openxmlformats.org/spreadsheetml/2006/main" count="631" uniqueCount="464">
  <si>
    <t>ticker</t>
  </si>
  <si>
    <t>MNTN</t>
  </si>
  <si>
    <t>nombre</t>
  </si>
  <si>
    <t>THE SCHIEHALLION FUND LIM</t>
  </si>
  <si>
    <t>empresa</t>
  </si>
  <si>
    <t>Closed End Funds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</si>
  <si>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</si>
  <si>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</si>
  <si>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</si>
  <si>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</si>
  <si>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</si>
  <si>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</si>
  <si>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</si>
  <si>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</si>
  <si>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</si>
  <si>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</si>
  <si>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</si>
  <si>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-37.50%</t>
  </si>
  <si>
    <t>Total Assets Growth</t>
  </si>
  <si>
    <t>-30.23%</t>
  </si>
  <si>
    <t>Net Property, Plant and Equipment Growth</t>
  </si>
  <si>
    <t>Fiscal Period: January</t>
  </si>
  <si>
    <t>Net Income</t>
  </si>
  <si>
    <t>(Gain) Loss on Sale of Investments - (CF)</t>
  </si>
  <si>
    <t>Other Operating Activities, Total</t>
  </si>
  <si>
    <t>Change In Accounts Receivable</t>
  </si>
  <si>
    <t>Cash from Operations</t>
  </si>
  <si>
    <t>Investment in Marketable and Equity Securities, Total</t>
  </si>
  <si>
    <t>Cash from Investing</t>
  </si>
  <si>
    <t>Issuance of Common Stock</t>
  </si>
  <si>
    <t>Repurchase of Common Stock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</si>
  <si>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</si>
  <si>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</si>
  <si>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</si>
  <si>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</si>
  <si>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</si>
  <si>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</si>
  <si>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</si>
  <si>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</si>
  <si>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</si>
  <si>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</si>
  <si>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</si>
  <si>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</si>
  <si>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</si>
  <si>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Other Current Assets, Total</t>
  </si>
  <si>
    <t>Total Current Assets</t>
  </si>
  <si>
    <t>Long-term Investments</t>
  </si>
  <si>
    <t>Total Assets</t>
  </si>
  <si>
    <t>Liabilities</t>
  </si>
  <si>
    <t>Accounts Payable, Total</t>
  </si>
  <si>
    <t>Accrued Expenses, Total</t>
  </si>
  <si>
    <t>Other Current Liabilities</t>
  </si>
  <si>
    <t>Total Current Liabilities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</si>
  <si>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</si>
  <si>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</si>
  <si>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</si>
  <si>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</si>
  <si>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</si>
  <si>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</si>
  <si>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</si>
  <si>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</si>
  <si>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</si>
  <si>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</si>
  <si>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</si>
  <si>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1.03</t>
  </si>
  <si>
    <t>1.47</t>
  </si>
  <si>
    <t>1.23</t>
  </si>
  <si>
    <t>0.96</t>
  </si>
  <si>
    <t>1.18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</si>
  <si>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</si>
  <si>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</si>
  <si>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</si>
  <si>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</si>
  <si>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</si>
  <si>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</si>
  <si>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Gain (Loss) on Sale of Investment, Total (Rev)</t>
  </si>
  <si>
    <t>Interest And Invest. Income (Rev)</t>
  </si>
  <si>
    <t>Total Revenues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</si>
  <si>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</si>
  <si>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</si>
  <si>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</si>
  <si>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</si>
  <si>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</si>
  <si>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</si>
  <si>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</si>
  <si>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</si>
  <si>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</si>
  <si>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</si>
  <si>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</si>
  <si>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</si>
  <si>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</si>
  <si>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</si>
  <si>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</si>
  <si>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</si>
  <si>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</si>
  <si>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0.03</t>
  </si>
  <si>
    <t>0.44</t>
  </si>
  <si>
    <t>-0.27</t>
  </si>
  <si>
    <t>0.07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</si>
  <si>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</si>
  <si>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</si>
  <si>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</si>
  <si>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</si>
  <si>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</si>
  <si>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</si>
  <si>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0.02</t>
  </si>
  <si>
    <t>0.27</t>
  </si>
  <si>
    <t>-0.17</t>
  </si>
  <si>
    <t>0.04</t>
  </si>
  <si>
    <t>Normalized Diluted EPS</t>
  </si>
  <si>
    <t>EBITA</t>
  </si>
  <si>
    <t>EBIT</t>
  </si>
  <si>
    <t>Effective Tax Rate - (Ratio)</t>
  </si>
  <si>
    <t>1.22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</si>
  <si>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</si>
  <si>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</si>
  <si>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</si>
  <si>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</si>
  <si>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</si>
  <si>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21.67</t>
  </si>
  <si>
    <t>1.71</t>
  </si>
  <si>
    <t>-15.01</t>
  </si>
  <si>
    <t>3.6</t>
  </si>
  <si>
    <t>Return on Total Capital</t>
  </si>
  <si>
    <t>21.71</t>
  </si>
  <si>
    <t>1.74</t>
  </si>
  <si>
    <t>-15.2</t>
  </si>
  <si>
    <t>3.61</t>
  </si>
  <si>
    <t>Return On Equity %</t>
  </si>
  <si>
    <t>34.74</t>
  </si>
  <si>
    <t>2.78</t>
  </si>
  <si>
    <t>-24.32</t>
  </si>
  <si>
    <t>5.72</t>
  </si>
  <si>
    <t>Return on Common Equity</t>
  </si>
  <si>
    <t>Margin Analysis</t>
  </si>
  <si>
    <t>Gross Profit Margin %</t>
  </si>
  <si>
    <t>SG&amp;A Margin</t>
  </si>
  <si>
    <t>7.37</t>
  </si>
  <si>
    <t>2.05</t>
  </si>
  <si>
    <t>23.92</t>
  </si>
  <si>
    <t>-3.29</t>
  </si>
  <si>
    <t>12.07</t>
  </si>
  <si>
    <t>EBITA Margin %</t>
  </si>
  <si>
    <t>92.63</t>
  </si>
  <si>
    <t>97.95</t>
  </si>
  <si>
    <t>76.08</t>
  </si>
  <si>
    <t>103.29</t>
  </si>
  <si>
    <t>87.93</t>
  </si>
  <si>
    <t>EBIT Margin %</t>
  </si>
  <si>
    <t>Income From Continuing Operations Margin %</t>
  </si>
  <si>
    <t>92.68</t>
  </si>
  <si>
    <t>76.01</t>
  </si>
  <si>
    <t>103.3</t>
  </si>
  <si>
    <t>86.95</t>
  </si>
  <si>
    <t>Net Income Margin %</t>
  </si>
  <si>
    <t>Net Avail. For Common Margin %</t>
  </si>
  <si>
    <t>Normalized Net Income Margin</t>
  </si>
  <si>
    <t>57.93</t>
  </si>
  <si>
    <t>61.22</t>
  </si>
  <si>
    <t>47.51</t>
  </si>
  <si>
    <t>64.56</t>
  </si>
  <si>
    <t>55.01</t>
  </si>
  <si>
    <t>Levered Free Cash Flow Margin</t>
  </si>
  <si>
    <t>61.68</t>
  </si>
  <si>
    <t>122.15</t>
  </si>
  <si>
    <t>74.09</t>
  </si>
  <si>
    <t>56.48</t>
  </si>
  <si>
    <t>Unlevered Free Cash Flow Margin</t>
  </si>
  <si>
    <t>122.16</t>
  </si>
  <si>
    <t>Asset Turnover</t>
  </si>
  <si>
    <t>0.35</t>
  </si>
  <si>
    <t>-0.23</t>
  </si>
  <si>
    <t>Short Term Liquidity</t>
  </si>
  <si>
    <t>Current Ratio</t>
  </si>
  <si>
    <t>20.6</t>
  </si>
  <si>
    <t>10.1</t>
  </si>
  <si>
    <t>2.79</t>
  </si>
  <si>
    <t>20.04</t>
  </si>
  <si>
    <t>2.98</t>
  </si>
  <si>
    <t>Quick Ratio</t>
  </si>
  <si>
    <t>9.94</t>
  </si>
  <si>
    <t>Operating Cash Flow to Current Liabilities</t>
  </si>
  <si>
    <t>-1.28</t>
  </si>
  <si>
    <t>-1.99</t>
  </si>
  <si>
    <t>-4.25</t>
  </si>
  <si>
    <t>-1.21</t>
  </si>
  <si>
    <t>Long Term Solvency</t>
  </si>
  <si>
    <t>Total Liabilities / Total Assets</t>
  </si>
  <si>
    <t>0.1</t>
  </si>
  <si>
    <t>0.23</t>
  </si>
  <si>
    <t>2.08</t>
  </si>
  <si>
    <t>0.2</t>
  </si>
  <si>
    <t>0.43</t>
  </si>
  <si>
    <t>EBIT / Interest Expense</t>
  </si>
  <si>
    <t>Growth Over Prior Year</t>
  </si>
  <si>
    <t>Total Revenues, 1 Yr. Growth %</t>
  </si>
  <si>
    <t>-81.27</t>
  </si>
  <si>
    <t>-876.3</t>
  </si>
  <si>
    <t>-125.22</t>
  </si>
  <si>
    <t>Gross Profit, 1 Yr. Growth %</t>
  </si>
  <si>
    <t>EBITA, 1 Yr. Growth %</t>
  </si>
  <si>
    <t>-85.46</t>
  </si>
  <si>
    <t>-121.47</t>
  </si>
  <si>
    <t>EBIT, 1 Yr. Growth %</t>
  </si>
  <si>
    <t>Earnings From Cont. Operations, 1 Yr. Growth %</t>
  </si>
  <si>
    <t>-85.47</t>
  </si>
  <si>
    <t>-121.23</t>
  </si>
  <si>
    <t>Net Income, 1 Yr. Growth %</t>
  </si>
  <si>
    <t>Normalized Net Income, 1 Yr. Growth %</t>
  </si>
  <si>
    <t>-121.49</t>
  </si>
  <si>
    <t>Diluted EPS Before Extra, 1 Yr. Growth %</t>
  </si>
  <si>
    <t>-94.18</t>
  </si>
  <si>
    <t>-124.69</t>
  </si>
  <si>
    <t>Accounts Receivable, 1 Yr. Growth %</t>
  </si>
  <si>
    <t>-66.93</t>
  </si>
  <si>
    <t>234.94</t>
  </si>
  <si>
    <t>173.02</t>
  </si>
  <si>
    <t>112.91</t>
  </si>
  <si>
    <t>Total Assets, 1 Yr. Growth %</t>
  </si>
  <si>
    <t>43.38</t>
  </si>
  <si>
    <t>112.49</t>
  </si>
  <si>
    <t>-23.16</t>
  </si>
  <si>
    <t>5.96</t>
  </si>
  <si>
    <t>Tangible Book Value, 1 Yr. Growth %</t>
  </si>
  <si>
    <t>43.2</t>
  </si>
  <si>
    <t>108.55</t>
  </si>
  <si>
    <t>-21.69</t>
  </si>
  <si>
    <t>Common Equity, 1 Yr. Growth %</t>
  </si>
  <si>
    <t>Cash From Operations, 1 Yr. Growth %</t>
  </si>
  <si>
    <t>406.9</t>
  </si>
  <si>
    <t>16.93</t>
  </si>
  <si>
    <t>-46.26</t>
  </si>
  <si>
    <t>Levered Free Cash Flow, 1 Yr. Growth %</t>
  </si>
  <si>
    <t>-62.92</t>
  </si>
  <si>
    <t>-570.89</t>
  </si>
  <si>
    <t>-119.23</t>
  </si>
  <si>
    <t>Unlevered Free Cash Flow, 1 Yr. Growth %</t>
  </si>
  <si>
    <t>-62.91</t>
  </si>
  <si>
    <t>-570.83</t>
  </si>
  <si>
    <t>Compound Annual Growth Rate Over Two Years</t>
  </si>
  <si>
    <t>Total Revenues, 2 Yr. CAGR %</t>
  </si>
  <si>
    <t>51.42</t>
  </si>
  <si>
    <t>20.57</t>
  </si>
  <si>
    <t>39.94</t>
  </si>
  <si>
    <t>Gross Profit, 2 Yr. CAGR %</t>
  </si>
  <si>
    <t>EBITA, 2 Yr. CAGR %</t>
  </si>
  <si>
    <t>37.23</t>
  </si>
  <si>
    <t>23.81</t>
  </si>
  <si>
    <t>50.44</t>
  </si>
  <si>
    <t>EBIT, 2 Yr. CAGR %</t>
  </si>
  <si>
    <t>Earnings From Cont. Operations, 2 Yr. CAGR %</t>
  </si>
  <si>
    <t>37.13</t>
  </si>
  <si>
    <t>49.67</t>
  </si>
  <si>
    <t>Net Income, 2 Yr. CAGR %</t>
  </si>
  <si>
    <t>Normalized Net Income, 2 Yr. CAGR %</t>
  </si>
  <si>
    <t>50.59</t>
  </si>
  <si>
    <t>Diluted EPS Before Extra, 2 Yr. CAGR %</t>
  </si>
  <si>
    <t>-13.23</t>
  </si>
  <si>
    <t>-21.9</t>
  </si>
  <si>
    <t>60.84</t>
  </si>
  <si>
    <t>Accounts Receivable, 2 Yr. CAGR %</t>
  </si>
  <si>
    <t>5.24</t>
  </si>
  <si>
    <t>202.4</t>
  </si>
  <si>
    <t>141.1</t>
  </si>
  <si>
    <t>Total Assets, 2 Yr. CAGR %</t>
  </si>
  <si>
    <t>74.55</t>
  </si>
  <si>
    <t>27.78</t>
  </si>
  <si>
    <t>-9.77</t>
  </si>
  <si>
    <t>Tangible Book Value, 2 Yr. CAGR %</t>
  </si>
  <si>
    <t>72.81</t>
  </si>
  <si>
    <t>27.8</t>
  </si>
  <si>
    <t>-9.01</t>
  </si>
  <si>
    <t>Common Equity, 2 Yr. CAGR %</t>
  </si>
  <si>
    <t>Cash From Operations, 2 Yr. CAGR %</t>
  </si>
  <si>
    <t>262.34</t>
  </si>
  <si>
    <t>74.03</t>
  </si>
  <si>
    <t>-20.73</t>
  </si>
  <si>
    <t>Levered Free Cash Flow, 2 Yr. CAGR %</t>
  </si>
  <si>
    <t>32.15</t>
  </si>
  <si>
    <t>-4.84</t>
  </si>
  <si>
    <t>Unlevered Free Cash Flow, 2 Yr. CAGR %</t>
  </si>
  <si>
    <t>32.14</t>
  </si>
  <si>
    <t>-4.85</t>
  </si>
  <si>
    <t>Compound Annual Growth Rate Over Three Years</t>
  </si>
  <si>
    <t>Total Revenues, 3 Yr. CAGR %</t>
  </si>
  <si>
    <t>161.1</t>
  </si>
  <si>
    <t>-28.43</t>
  </si>
  <si>
    <t>Gross Profit, 3 Yr. CAGR %</t>
  </si>
  <si>
    <t>EBITA, 3 Yr. CAGR %</t>
  </si>
  <si>
    <t>170.75</t>
  </si>
  <si>
    <t>-30.95</t>
  </si>
  <si>
    <t>EBIT, 3 Yr. CAGR %</t>
  </si>
  <si>
    <t>Earnings From Cont. Operations, 3 Yr. CAGR %</t>
  </si>
  <si>
    <t>170.71</t>
  </si>
  <si>
    <t>-31.21</t>
  </si>
  <si>
    <t>Net Income, 3 Yr. CAGR %</t>
  </si>
  <si>
    <t>Normalized Net Income, 3 Yr. CAGR %</t>
  </si>
  <si>
    <t>-30.93</t>
  </si>
  <si>
    <t>Diluted EPS Before Extra, 3 Yr. CAGR %</t>
  </si>
  <si>
    <t>99.06</t>
  </si>
  <si>
    <t>-46.79</t>
  </si>
  <si>
    <t>Accounts Receivable, 3 Yr. CAGR %</t>
  </si>
  <si>
    <t>44.61</t>
  </si>
  <si>
    <t>169.02</t>
  </si>
  <si>
    <t>Total Assets, 3 Yr. CAGR %</t>
  </si>
  <si>
    <t>32.78</t>
  </si>
  <si>
    <t>20.05</t>
  </si>
  <si>
    <t>Tangible Book Value, 3 Yr. CAGR %</t>
  </si>
  <si>
    <t>32.74</t>
  </si>
  <si>
    <t>19.97</t>
  </si>
  <si>
    <t>Common Equity, 3 Yr. CAGR %</t>
  </si>
  <si>
    <t>Cash From Operations, 3 Yr. CAGR %</t>
  </si>
  <si>
    <t>148.53</t>
  </si>
  <si>
    <t>17.62</t>
  </si>
  <si>
    <t>Levered Free Cash Flow, 3 Yr. CAGR %</t>
  </si>
  <si>
    <t>-30.49</t>
  </si>
  <si>
    <t>Unlevered Free Cash Flow, 3 Yr. CAGR %</t>
  </si>
  <si>
    <t>2020</t>
  </si>
  <si>
    <t>2021</t>
  </si>
  <si>
    <t>2022</t>
  </si>
  <si>
    <t>2023</t>
  </si>
  <si>
    <t>2024</t>
  </si>
  <si>
    <t>Capitalization
                                    1</t>
  </si>
  <si>
    <t>579.9</t>
  </si>
  <si>
    <t>864.6</t>
  </si>
  <si>
    <t>1,887</t>
  </si>
  <si>
    <t>803.4</t>
  </si>
  <si>
    <t>736.4</t>
  </si>
  <si>
    <t>Change</t>
  </si>
  <si>
    <t>-</t>
  </si>
  <si>
    <t>49.11%</t>
  </si>
  <si>
    <t>118.23%</t>
  </si>
  <si>
    <t>-57.42%</t>
  </si>
  <si>
    <t>-8.34%</t>
  </si>
  <si>
    <t>Enterprise Value (EV)
                                    1</t>
  </si>
  <si>
    <t>569.7</t>
  </si>
  <si>
    <t>848.5</t>
  </si>
  <si>
    <t>1,800</t>
  </si>
  <si>
    <t>757.6</t>
  </si>
  <si>
    <t>725.1</t>
  </si>
  <si>
    <t>48.93%</t>
  </si>
  <si>
    <t>112.14%</t>
  </si>
  <si>
    <t>-57.91%</t>
  </si>
  <si>
    <t>-4.29%</t>
  </si>
  <si>
    <t>P/E ratio</t>
  </si>
  <si>
    <t>36x</t>
  </si>
  <si>
    <t>4.13x</t>
  </si>
  <si>
    <t>83.5x</t>
  </si>
  <si>
    <t>-3.46x</t>
  </si>
  <si>
    <t>10.9x</t>
  </si>
  <si>
    <t>PBR</t>
  </si>
  <si>
    <t>1.18x</t>
  </si>
  <si>
    <t>1.22x</t>
  </si>
  <si>
    <t>1.73x</t>
  </si>
  <si>
    <t>0.96x</t>
  </si>
  <si>
    <t>0.6x</t>
  </si>
  <si>
    <t>PEG</t>
  </si>
  <si>
    <t>0x</t>
  </si>
  <si>
    <t>-0.9x</t>
  </si>
  <si>
    <t>-0x</t>
  </si>
  <si>
    <t>Capitalization / Revenue</t>
  </si>
  <si>
    <t>33.4x</t>
  </si>
  <si>
    <t>4.07x</t>
  </si>
  <si>
    <t>47.4x</t>
  </si>
  <si>
    <t>-2.6x</t>
  </si>
  <si>
    <t>9.44x</t>
  </si>
  <si>
    <t>EV / Revenue</t>
  </si>
  <si>
    <t>32.8x</t>
  </si>
  <si>
    <t>3.99x</t>
  </si>
  <si>
    <t>45.2x</t>
  </si>
  <si>
    <t>-2.45x</t>
  </si>
  <si>
    <t>9.3x</t>
  </si>
  <si>
    <t>EV / EBITDA</t>
  </si>
  <si>
    <t>EV / EBIT</t>
  </si>
  <si>
    <t>35.4x</t>
  </si>
  <si>
    <t>59.4x</t>
  </si>
  <si>
    <t>-2.37x</t>
  </si>
  <si>
    <t>10.6x</t>
  </si>
  <si>
    <t>EV / FCF</t>
  </si>
  <si>
    <t>6,468,964x</t>
  </si>
  <si>
    <t>37,005,337x</t>
  </si>
  <si>
    <t>-3,307,574x</t>
  </si>
  <si>
    <t>16,461,880x</t>
  </si>
  <si>
    <t>FCF Yield</t>
  </si>
  <si>
    <t>0%</t>
  </si>
  <si>
    <t>-0%</t>
  </si>
  <si>
    <t>Dividend per Share
                                    2</t>
  </si>
  <si>
    <t>Rate of return</t>
  </si>
  <si>
    <t>EPS
                                    2</t>
  </si>
  <si>
    <t>0.0337</t>
  </si>
  <si>
    <t>0.4361</t>
  </si>
  <si>
    <t>0.0254</t>
  </si>
  <si>
    <t>-0.266</t>
  </si>
  <si>
    <t>0.0657</t>
  </si>
  <si>
    <t>Distribution rate</t>
  </si>
  <si>
    <t>Net sales
                                    1</t>
  </si>
  <si>
    <t>17.37</t>
  </si>
  <si>
    <t>212.7</t>
  </si>
  <si>
    <t>39.82</t>
  </si>
  <si>
    <t>-309.1</t>
  </si>
  <si>
    <t>77.98</t>
  </si>
  <si>
    <t>EBITDA</t>
  </si>
  <si>
    <t>EBIT
                                    1</t>
  </si>
  <si>
    <t>16.09</t>
  </si>
  <si>
    <t>208.3</t>
  </si>
  <si>
    <t>30.3</t>
  </si>
  <si>
    <t>-319.3</t>
  </si>
  <si>
    <t>68.56</t>
  </si>
  <si>
    <t>Net income
                                    1</t>
  </si>
  <si>
    <t>16.1</t>
  </si>
  <si>
    <t>30.27</t>
  </si>
  <si>
    <t>67.8</t>
  </si>
  <si>
    <t>Net Debt
                                    1</t>
  </si>
  <si>
    <t>-10.13</t>
  </si>
  <si>
    <t>-16.11</t>
  </si>
  <si>
    <t>-86.9</t>
  </si>
  <si>
    <t>-45.8</t>
  </si>
  <si>
    <t>-11.31</t>
  </si>
  <si>
    <t>Reference price
                                    2</t>
  </si>
  <si>
    <t>1.215</t>
  </si>
  <si>
    <t>1.800</t>
  </si>
  <si>
    <t>2.120</t>
  </si>
  <si>
    <t>0.920</t>
  </si>
  <si>
    <t>0.715</t>
  </si>
  <si>
    <t>Nbr of stocks (in thousands)</t>
  </si>
  <si>
    <t>477,250</t>
  </si>
  <si>
    <t>480,350</t>
  </si>
  <si>
    <t>1,200,430</t>
  </si>
  <si>
    <t>1,029,899</t>
  </si>
  <si>
    <t>Announcement Date</t>
  </si>
  <si>
    <t>5/19/20</t>
  </si>
  <si>
    <t>3/18/21</t>
  </si>
  <si>
    <t>4/4/22</t>
  </si>
  <si>
    <t>7/4/23</t>
  </si>
  <si>
    <t>4/3/24</t>
  </si>
  <si>
    <t>exchange</t>
  </si>
  <si>
    <t>OEM</t>
  </si>
  <si>
    <t>quoteType</t>
  </si>
  <si>
    <t>MUTUALFUND</t>
  </si>
  <si>
    <t>symbol</t>
  </si>
  <si>
    <t>underlyingSymbol</t>
  </si>
  <si>
    <t>shortName</t>
  </si>
  <si>
    <t>Everest Consolidator Acquisitio</t>
  </si>
  <si>
    <t>longName</t>
  </si>
  <si>
    <t>Everest Consolidator Acquisition Corporation</t>
  </si>
  <si>
    <t>firstTradeDateEpochUtc</t>
  </si>
  <si>
    <t>timeZoneFullName</t>
  </si>
  <si>
    <t>America/New_York</t>
  </si>
  <si>
    <t>timeZoneShortName</t>
  </si>
  <si>
    <t>EST</t>
  </si>
  <si>
    <t>uuid</t>
  </si>
  <si>
    <t>f2baf872-5ff7-3a47-acec-fb2af00fdbd4</t>
  </si>
  <si>
    <t>messageBoardId</t>
  </si>
  <si>
    <t>finmb_1685571529</t>
  </si>
  <si>
    <t>gmtOffSetMilliseconds</t>
  </si>
  <si>
    <t>maxAge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</si>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</sst>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0.1010437375205474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</v>
      </c>
      <c r="B2" s="1">
        <v>16.0</v>
      </c>
      <c r="C2" s="1">
        <v>208.0</v>
      </c>
      <c r="D2" s="1">
        <v>30.0</v>
      </c>
      <c r="E2" s="1">
        <v>-319.0</v>
      </c>
      <c r="F2" s="1">
        <v>67.0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</v>
      </c>
      <c r="B3" s="1">
        <v>-10.0</v>
      </c>
      <c r="C3" s="1">
        <v>-210.0</v>
      </c>
      <c r="D3" s="1">
        <v>-39.0</v>
      </c>
      <c r="E3" s="1">
        <v>312.0</v>
      </c>
      <c r="F3" s="1">
        <v>-69.0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</v>
      </c>
      <c r="B4" s="1">
        <v>-6.0</v>
      </c>
      <c r="C4" s="1">
        <v>-2.0</v>
      </c>
      <c r="D4" s="1">
        <v>-14.0</v>
      </c>
      <c r="E4" s="1">
        <v>-1.0</v>
      </c>
      <c r="F4" s="1">
        <v>-4.0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</v>
      </c>
      <c r="B5" s="1">
        <v>21.0</v>
      </c>
      <c r="C5" s="1">
        <v>1.0</v>
      </c>
      <c r="D5" s="1">
        <v>87.0</v>
      </c>
      <c r="E5" s="1">
        <v>-89.0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</v>
      </c>
      <c r="B6" s="1">
        <v>-64.0</v>
      </c>
      <c r="C6" s="1">
        <v>-3.0</v>
      </c>
      <c r="D6" s="1">
        <v>-8.0</v>
      </c>
      <c r="E6" s="1">
        <v>-9.0</v>
      </c>
      <c r="F6" s="1">
        <v>-5.0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</v>
      </c>
      <c r="B7" s="1">
        <v>-429.0</v>
      </c>
      <c r="C7" s="1">
        <v>4.0</v>
      </c>
      <c r="D7" s="1">
        <v>-657.0</v>
      </c>
      <c r="E7" s="1">
        <v>-31.0</v>
      </c>
      <c r="F7" s="1">
        <v>-27.0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</v>
      </c>
      <c r="B8" s="1">
        <v>-429.0</v>
      </c>
      <c r="C8" s="1">
        <v>4.0</v>
      </c>
      <c r="D8" s="1">
        <v>-657.0</v>
      </c>
      <c r="E8" s="1">
        <v>-31.0</v>
      </c>
      <c r="F8" s="1">
        <v>-27.0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</v>
      </c>
      <c r="B9" s="1">
        <v>439.0</v>
      </c>
      <c r="C9" s="1">
        <v>4.0</v>
      </c>
      <c r="D9" s="1">
        <v>736.0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</v>
      </c>
      <c r="B10" s="1">
        <v>0.0</v>
      </c>
      <c r="C10" s="1">
        <v>0.0</v>
      </c>
      <c r="D10" s="1">
        <v>0.0</v>
      </c>
      <c r="E10" s="1">
        <v>0.0</v>
      </c>
      <c r="F10" s="1">
        <v>-1.0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</v>
      </c>
      <c r="B11" s="1">
        <v>439.0</v>
      </c>
      <c r="C11" s="1">
        <v>4.0</v>
      </c>
      <c r="D11" s="1">
        <v>736.0</v>
      </c>
      <c r="E11" s="1">
        <v>0.0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</v>
      </c>
      <c r="B12" s="1">
        <v>0.0</v>
      </c>
      <c r="C12" s="1">
        <v>0.0</v>
      </c>
      <c r="D12" s="1">
        <v>-1.0</v>
      </c>
      <c r="E12" s="1">
        <v>-1.0</v>
      </c>
      <c r="F12" s="1">
        <v>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</v>
      </c>
      <c r="B13" s="1">
        <v>9.0</v>
      </c>
      <c r="C13" s="1">
        <v>5.0</v>
      </c>
      <c r="D13" s="1">
        <v>70.0</v>
      </c>
      <c r="E13" s="1">
        <v>-41.0</v>
      </c>
      <c r="F13" s="1">
        <v>-34.0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</v>
      </c>
      <c r="B15" s="1">
        <v>0.0</v>
      </c>
      <c r="C15" s="1">
        <v>131.0</v>
      </c>
      <c r="D15" s="1">
        <v>48.0</v>
      </c>
      <c r="E15" s="1">
        <v>-229.0</v>
      </c>
      <c r="F15" s="1">
        <v>44.0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</v>
      </c>
      <c r="B16" s="1">
        <v>0.0</v>
      </c>
      <c r="C16" s="1">
        <v>131.0</v>
      </c>
      <c r="D16" s="1">
        <v>48.0</v>
      </c>
      <c r="E16" s="1">
        <v>-229.0</v>
      </c>
      <c r="F16" s="1">
        <v>44.0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</v>
      </c>
      <c r="B17" s="1">
        <v>0.0</v>
      </c>
      <c r="C17" s="1">
        <v>-97.0</v>
      </c>
      <c r="D17" s="1">
        <v>-29.0</v>
      </c>
      <c r="E17" s="1">
        <v>29.0</v>
      </c>
      <c r="F17" s="1">
        <v>-1.0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39</v>
      </c>
      <c r="B3" s="1">
        <v>10.0</v>
      </c>
      <c r="C3" s="1">
        <v>16.0</v>
      </c>
      <c r="D3" s="1">
        <v>86.0</v>
      </c>
      <c r="E3" s="1">
        <v>45.0</v>
      </c>
      <c r="F3" s="1">
        <v>11.0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</v>
      </c>
      <c r="B4" s="1">
        <v>10.0</v>
      </c>
      <c r="C4" s="1">
        <v>16.0</v>
      </c>
      <c r="D4" s="1">
        <v>86.0</v>
      </c>
      <c r="E4" s="1">
        <v>45.0</v>
      </c>
      <c r="F4" s="1">
        <v>11.0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</v>
      </c>
      <c r="B5" s="1">
        <v>25.0</v>
      </c>
      <c r="C5" s="1">
        <v>8.0</v>
      </c>
      <c r="D5" s="1">
        <v>27.0</v>
      </c>
      <c r="E5" s="1">
        <v>75.0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</v>
      </c>
      <c r="B6" s="1">
        <v>2.0</v>
      </c>
      <c r="C6" s="1">
        <v>9.0</v>
      </c>
      <c r="D6" s="1">
        <v>12.0</v>
      </c>
      <c r="E6" s="1">
        <v>12.0</v>
      </c>
      <c r="F6" s="1">
        <v>12.0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43</v>
      </c>
      <c r="B7" s="1">
        <v>27.0</v>
      </c>
      <c r="C7" s="1">
        <v>17.0</v>
      </c>
      <c r="D7" s="1">
        <v>40.0</v>
      </c>
      <c r="E7" s="1">
        <v>88.0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44</v>
      </c>
      <c r="B8" s="1">
        <v>0.0</v>
      </c>
      <c r="C8" s="1">
        <v>25.0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45</v>
      </c>
      <c r="B9" s="1">
        <v>10.0</v>
      </c>
      <c r="C9" s="1">
        <v>16.0</v>
      </c>
      <c r="D9" s="1">
        <v>87.0</v>
      </c>
      <c r="E9" s="1">
        <v>46.0</v>
      </c>
      <c r="F9" s="1">
        <v>13.0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46</v>
      </c>
      <c r="B10" s="1">
        <v>483.0</v>
      </c>
      <c r="C10" s="1">
        <v>691.0</v>
      </c>
      <c r="D10" s="1">
        <v>1420.0</v>
      </c>
      <c r="E10" s="1">
        <v>1110.0</v>
      </c>
      <c r="F10" s="1">
        <v>1210.0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47</v>
      </c>
      <c r="B11" s="1">
        <v>494.0</v>
      </c>
      <c r="C11" s="1">
        <v>708.0</v>
      </c>
      <c r="D11" s="1">
        <v>1500.0</v>
      </c>
      <c r="E11" s="1">
        <v>1160.0</v>
      </c>
      <c r="F11" s="1">
        <v>1220.0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48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49</v>
      </c>
      <c r="B13" s="1">
        <v>0.0</v>
      </c>
      <c r="C13" s="1">
        <v>0.0</v>
      </c>
      <c r="D13" s="1">
        <v>28.0</v>
      </c>
      <c r="E13" s="1">
        <v>0.0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50</v>
      </c>
      <c r="B14" s="1">
        <v>41.0</v>
      </c>
      <c r="C14" s="1">
        <v>1.0</v>
      </c>
      <c r="D14" s="1">
        <v>2.0</v>
      </c>
      <c r="E14" s="1">
        <v>2.0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</v>
      </c>
      <c r="B15" s="1">
        <v>9.0</v>
      </c>
      <c r="C15" s="1">
        <v>25.0</v>
      </c>
      <c r="D15" s="1">
        <v>28.0</v>
      </c>
      <c r="E15" s="1">
        <v>21.0</v>
      </c>
      <c r="F15" s="1">
        <v>31.0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52</v>
      </c>
      <c r="B16" s="1">
        <v>50.0</v>
      </c>
      <c r="C16" s="1">
        <v>1.0</v>
      </c>
      <c r="D16" s="1">
        <v>31.0</v>
      </c>
      <c r="E16" s="1">
        <v>2.0</v>
      </c>
      <c r="F16" s="1">
        <v>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53</v>
      </c>
      <c r="B17" s="1">
        <v>0.0</v>
      </c>
      <c r="C17" s="1">
        <v>0.0</v>
      </c>
      <c r="D17" s="1">
        <v>0.0</v>
      </c>
      <c r="E17" s="1">
        <v>0.0</v>
      </c>
      <c r="F17" s="1">
        <v>83.0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54</v>
      </c>
      <c r="B18" s="1">
        <v>50.0</v>
      </c>
      <c r="C18" s="1">
        <v>1.0</v>
      </c>
      <c r="D18" s="1">
        <v>31.0</v>
      </c>
      <c r="E18" s="1">
        <v>2.0</v>
      </c>
      <c r="F18" s="1">
        <v>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55</v>
      </c>
      <c r="B19" s="1">
        <v>476.0</v>
      </c>
      <c r="C19" s="1">
        <v>480.0</v>
      </c>
      <c r="D19" s="1">
        <v>1220.0</v>
      </c>
      <c r="E19" s="1">
        <v>1220.0</v>
      </c>
      <c r="F19" s="1">
        <v>1210.0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56</v>
      </c>
      <c r="B20" s="1">
        <v>17.0</v>
      </c>
      <c r="C20" s="1">
        <v>226.0</v>
      </c>
      <c r="D20" s="1">
        <v>251.0</v>
      </c>
      <c r="E20" s="1">
        <v>-74.0</v>
      </c>
      <c r="F20" s="1">
        <v>-16.0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</v>
      </c>
      <c r="B21" s="1">
        <v>1.0</v>
      </c>
      <c r="C21" s="1">
        <v>0.0</v>
      </c>
      <c r="D21" s="1">
        <v>4.0</v>
      </c>
      <c r="E21" s="1">
        <v>11.0</v>
      </c>
      <c r="F21" s="1">
        <v>21.0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58</v>
      </c>
      <c r="B22" s="1">
        <v>493.0</v>
      </c>
      <c r="C22" s="1">
        <v>706.0</v>
      </c>
      <c r="D22" s="1">
        <v>1470.0</v>
      </c>
      <c r="E22" s="1">
        <v>1150.0</v>
      </c>
      <c r="F22" s="1">
        <v>1220.0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59</v>
      </c>
      <c r="B23" s="1">
        <v>493.0</v>
      </c>
      <c r="C23" s="1">
        <v>706.0</v>
      </c>
      <c r="D23" s="1">
        <v>1470.0</v>
      </c>
      <c r="E23" s="1">
        <v>1150.0</v>
      </c>
      <c r="F23" s="1">
        <v>1220.0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</v>
      </c>
      <c r="B24" s="1">
        <v>494.0</v>
      </c>
      <c r="C24" s="1">
        <v>708.0</v>
      </c>
      <c r="D24" s="1">
        <v>1500.0</v>
      </c>
      <c r="E24" s="1">
        <v>1160.0</v>
      </c>
      <c r="F24" s="1">
        <v>1220.0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61</v>
      </c>
      <c r="B26" s="1">
        <v>477.0</v>
      </c>
      <c r="C26" s="1">
        <v>482.0</v>
      </c>
      <c r="D26" s="1">
        <v>1200.0</v>
      </c>
      <c r="E26" s="1">
        <v>1200.0</v>
      </c>
      <c r="F26" s="1">
        <v>1030.0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62</v>
      </c>
      <c r="B27" s="1">
        <v>477.0</v>
      </c>
      <c r="C27" s="1">
        <v>480.0</v>
      </c>
      <c r="D27" s="1">
        <v>1200.0</v>
      </c>
      <c r="E27" s="1">
        <v>1200.0</v>
      </c>
      <c r="F27" s="1">
        <v>1030.0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63</v>
      </c>
      <c r="B28" s="1" t="s">
        <v>64</v>
      </c>
      <c r="C28" s="1" t="s">
        <v>65</v>
      </c>
      <c r="D28" s="1" t="s">
        <v>66</v>
      </c>
      <c r="E28" s="1" t="s">
        <v>67</v>
      </c>
      <c r="F28" s="1" t="s">
        <v>68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69</v>
      </c>
      <c r="B29" s="1">
        <v>493.0</v>
      </c>
      <c r="C29" s="1">
        <v>706.0</v>
      </c>
      <c r="D29" s="1">
        <v>1470.0</v>
      </c>
      <c r="E29" s="1">
        <v>1150.0</v>
      </c>
      <c r="F29" s="1">
        <v>1220.0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70</v>
      </c>
      <c r="B30" s="1" t="s">
        <v>64</v>
      </c>
      <c r="C30" s="1" t="s">
        <v>65</v>
      </c>
      <c r="D30" s="1" t="s">
        <v>66</v>
      </c>
      <c r="E30" s="1" t="s">
        <v>67</v>
      </c>
      <c r="F30" s="1" t="s">
        <v>68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71</v>
      </c>
      <c r="B31" s="1" t="s">
        <v>72</v>
      </c>
      <c r="C31" s="1" t="s">
        <v>72</v>
      </c>
      <c r="D31" s="1" t="s">
        <v>72</v>
      </c>
      <c r="E31" s="1" t="s">
        <v>72</v>
      </c>
      <c r="F31" s="1" t="s">
        <v>72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73</v>
      </c>
      <c r="B32" s="1">
        <v>-10.0</v>
      </c>
      <c r="C32" s="1">
        <v>-16.0</v>
      </c>
      <c r="D32" s="1">
        <v>-86.0</v>
      </c>
      <c r="E32" s="1">
        <v>-45.0</v>
      </c>
      <c r="F32" s="1">
        <v>-11.0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74</v>
      </c>
      <c r="B33" s="1">
        <v>3.0</v>
      </c>
      <c r="C33" s="1">
        <v>3.0</v>
      </c>
      <c r="D33" s="1">
        <v>3.0</v>
      </c>
      <c r="E33" s="1">
        <v>3.0</v>
      </c>
      <c r="F33" s="1">
        <v>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75</v>
      </c>
      <c r="B2" s="1">
        <v>10.0</v>
      </c>
      <c r="C2" s="1">
        <v>210.0</v>
      </c>
      <c r="D2" s="1">
        <v>39.0</v>
      </c>
      <c r="E2" s="1">
        <v>-312.0</v>
      </c>
      <c r="F2" s="1">
        <v>69.0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76</v>
      </c>
      <c r="B3" s="1">
        <v>7.0</v>
      </c>
      <c r="C3" s="1">
        <v>2.0</v>
      </c>
      <c r="D3" s="1">
        <v>36.0</v>
      </c>
      <c r="E3" s="1">
        <v>2.0</v>
      </c>
      <c r="F3" s="1">
        <v>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77</v>
      </c>
      <c r="B4" s="1">
        <v>17.0</v>
      </c>
      <c r="C4" s="1">
        <v>213.0</v>
      </c>
      <c r="D4" s="1">
        <v>39.0</v>
      </c>
      <c r="E4" s="1">
        <v>-309.0</v>
      </c>
      <c r="F4" s="1">
        <v>77.0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78</v>
      </c>
      <c r="B5" s="1">
        <v>17.0</v>
      </c>
      <c r="C5" s="1">
        <v>213.0</v>
      </c>
      <c r="D5" s="1">
        <v>39.0</v>
      </c>
      <c r="E5" s="1">
        <v>-309.0</v>
      </c>
      <c r="F5" s="1">
        <v>77.0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79</v>
      </c>
      <c r="B6" s="1">
        <v>1.0</v>
      </c>
      <c r="C6" s="1">
        <v>4.0</v>
      </c>
      <c r="D6" s="1">
        <v>9.0</v>
      </c>
      <c r="E6" s="1">
        <v>10.0</v>
      </c>
      <c r="F6" s="1">
        <v>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80</v>
      </c>
      <c r="B7" s="1">
        <v>1.0</v>
      </c>
      <c r="C7" s="1">
        <v>4.0</v>
      </c>
      <c r="D7" s="1">
        <v>9.0</v>
      </c>
      <c r="E7" s="1">
        <v>10.0</v>
      </c>
      <c r="F7" s="1">
        <v>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81</v>
      </c>
      <c r="B8" s="1">
        <v>16.0</v>
      </c>
      <c r="C8" s="1">
        <v>208.0</v>
      </c>
      <c r="D8" s="1">
        <v>30.0</v>
      </c>
      <c r="E8" s="1">
        <v>-319.0</v>
      </c>
      <c r="F8" s="1">
        <v>68.0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82</v>
      </c>
      <c r="B9" s="1">
        <v>0.0</v>
      </c>
      <c r="C9" s="1">
        <v>0.0</v>
      </c>
      <c r="D9" s="1">
        <v>0.0</v>
      </c>
      <c r="E9" s="1">
        <v>-1.0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83</v>
      </c>
      <c r="B10" s="1">
        <v>0.0</v>
      </c>
      <c r="C10" s="1">
        <v>0.0</v>
      </c>
      <c r="D10" s="1">
        <v>0.0</v>
      </c>
      <c r="E10" s="1">
        <v>-1.0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84</v>
      </c>
      <c r="B11" s="1">
        <v>0.0</v>
      </c>
      <c r="C11" s="1">
        <v>0.0</v>
      </c>
      <c r="D11" s="1">
        <v>-1.0</v>
      </c>
      <c r="E11" s="1">
        <v>-1.0</v>
      </c>
      <c r="F11" s="1">
        <v>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85</v>
      </c>
      <c r="B12" s="1">
        <v>16.0</v>
      </c>
      <c r="C12" s="1">
        <v>208.0</v>
      </c>
      <c r="D12" s="1">
        <v>30.0</v>
      </c>
      <c r="E12" s="1">
        <v>-319.0</v>
      </c>
      <c r="F12" s="1">
        <v>68.0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86</v>
      </c>
      <c r="B13" s="1">
        <v>16.0</v>
      </c>
      <c r="C13" s="1">
        <v>208.0</v>
      </c>
      <c r="D13" s="1">
        <v>30.0</v>
      </c>
      <c r="E13" s="1">
        <v>-319.0</v>
      </c>
      <c r="F13" s="1">
        <v>68.0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87</v>
      </c>
      <c r="B14" s="1">
        <v>0.0</v>
      </c>
      <c r="C14" s="1">
        <v>0.0</v>
      </c>
      <c r="D14" s="1">
        <v>0.0</v>
      </c>
      <c r="E14" s="1">
        <v>0.0</v>
      </c>
      <c r="F14" s="1">
        <v>83.0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88</v>
      </c>
      <c r="B15" s="1">
        <v>16.0</v>
      </c>
      <c r="C15" s="1">
        <v>208.0</v>
      </c>
      <c r="D15" s="1">
        <v>30.0</v>
      </c>
      <c r="E15" s="1">
        <v>-319.0</v>
      </c>
      <c r="F15" s="1">
        <v>67.0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89</v>
      </c>
      <c r="B16" s="1">
        <v>16.0</v>
      </c>
      <c r="C16" s="1">
        <v>208.0</v>
      </c>
      <c r="D16" s="1">
        <v>30.0</v>
      </c>
      <c r="E16" s="1">
        <v>-319.0</v>
      </c>
      <c r="F16" s="1">
        <v>67.0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90</v>
      </c>
      <c r="B17" s="1">
        <v>16.0</v>
      </c>
      <c r="C17" s="1">
        <v>208.0</v>
      </c>
      <c r="D17" s="1">
        <v>30.0</v>
      </c>
      <c r="E17" s="1">
        <v>-319.0</v>
      </c>
      <c r="F17" s="1">
        <v>67.0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91</v>
      </c>
      <c r="B18" s="1">
        <v>16.0</v>
      </c>
      <c r="C18" s="1">
        <v>208.0</v>
      </c>
      <c r="D18" s="1">
        <v>30.0</v>
      </c>
      <c r="E18" s="1">
        <v>-319.0</v>
      </c>
      <c r="F18" s="1">
        <v>67.0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92</v>
      </c>
      <c r="B19" s="1">
        <v>16.0</v>
      </c>
      <c r="C19" s="1">
        <v>208.0</v>
      </c>
      <c r="D19" s="1">
        <v>30.0</v>
      </c>
      <c r="E19" s="1">
        <v>-319.0</v>
      </c>
      <c r="F19" s="1">
        <v>67.0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94</v>
      </c>
      <c r="B21" s="1" t="s">
        <v>95</v>
      </c>
      <c r="C21" s="1" t="s">
        <v>96</v>
      </c>
      <c r="D21" s="1" t="s">
        <v>95</v>
      </c>
      <c r="E21" s="1" t="s">
        <v>97</v>
      </c>
      <c r="F21" s="1" t="s">
        <v>98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99</v>
      </c>
      <c r="B22" s="1" t="s">
        <v>95</v>
      </c>
      <c r="C22" s="1" t="s">
        <v>96</v>
      </c>
      <c r="D22" s="1" t="s">
        <v>95</v>
      </c>
      <c r="E22" s="1" t="s">
        <v>97</v>
      </c>
      <c r="F22" s="1" t="s">
        <v>98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</v>
      </c>
      <c r="B23" s="1">
        <v>477.0</v>
      </c>
      <c r="C23" s="1">
        <v>478.0</v>
      </c>
      <c r="D23" s="1">
        <v>1190.0</v>
      </c>
      <c r="E23" s="1">
        <v>1200.0</v>
      </c>
      <c r="F23" s="1">
        <v>1030.0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101</v>
      </c>
      <c r="B24" s="1" t="s">
        <v>95</v>
      </c>
      <c r="C24" s="1" t="s">
        <v>96</v>
      </c>
      <c r="D24" s="1" t="s">
        <v>95</v>
      </c>
      <c r="E24" s="1" t="s">
        <v>97</v>
      </c>
      <c r="F24" s="1" t="s">
        <v>98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102</v>
      </c>
      <c r="B25" s="1" t="s">
        <v>95</v>
      </c>
      <c r="C25" s="1" t="s">
        <v>96</v>
      </c>
      <c r="D25" s="1" t="s">
        <v>95</v>
      </c>
      <c r="E25" s="1" t="s">
        <v>97</v>
      </c>
      <c r="F25" s="1" t="s">
        <v>98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103</v>
      </c>
      <c r="B26" s="1">
        <v>477.0</v>
      </c>
      <c r="C26" s="1">
        <v>478.0</v>
      </c>
      <c r="D26" s="1">
        <v>1190.0</v>
      </c>
      <c r="E26" s="1">
        <v>1200.0</v>
      </c>
      <c r="F26" s="1">
        <v>1030.0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104</v>
      </c>
      <c r="B27" s="1" t="s">
        <v>105</v>
      </c>
      <c r="C27" s="1" t="s">
        <v>106</v>
      </c>
      <c r="D27" s="1" t="s">
        <v>105</v>
      </c>
      <c r="E27" s="1" t="s">
        <v>107</v>
      </c>
      <c r="F27" s="1" t="s">
        <v>108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109</v>
      </c>
      <c r="B28" s="1" t="s">
        <v>105</v>
      </c>
      <c r="C28" s="1" t="s">
        <v>106</v>
      </c>
      <c r="D28" s="1" t="s">
        <v>105</v>
      </c>
      <c r="E28" s="1" t="s">
        <v>107</v>
      </c>
      <c r="F28" s="1" t="s">
        <v>108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110</v>
      </c>
      <c r="B30" s="1">
        <v>16.0</v>
      </c>
      <c r="C30" s="1">
        <v>208.0</v>
      </c>
      <c r="D30" s="1">
        <v>30.0</v>
      </c>
      <c r="E30" s="1">
        <v>-319.0</v>
      </c>
      <c r="F30" s="1">
        <v>68.0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111</v>
      </c>
      <c r="B31" s="1">
        <v>16.0</v>
      </c>
      <c r="C31" s="1">
        <v>208.0</v>
      </c>
      <c r="D31" s="1">
        <v>30.0</v>
      </c>
      <c r="E31" s="1">
        <v>-319.0</v>
      </c>
      <c r="F31" s="1">
        <v>68.0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112</v>
      </c>
      <c r="B32" s="1">
        <v>0.0</v>
      </c>
      <c r="C32" s="1">
        <v>0.0</v>
      </c>
      <c r="D32" s="1">
        <v>0.0</v>
      </c>
      <c r="E32" s="1">
        <v>0.0</v>
      </c>
      <c r="F32" s="1" t="s">
        <v>113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114</v>
      </c>
      <c r="B33" s="1">
        <v>10.0</v>
      </c>
      <c r="C33" s="1">
        <v>130.0</v>
      </c>
      <c r="D33" s="1">
        <v>18.0</v>
      </c>
      <c r="E33" s="1">
        <v>-200.0</v>
      </c>
      <c r="F33" s="1">
        <v>42.0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115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116</v>
      </c>
      <c r="B35" s="1">
        <v>1.0</v>
      </c>
      <c r="C35" s="1">
        <v>4.0</v>
      </c>
      <c r="D35" s="1">
        <v>9.0</v>
      </c>
      <c r="E35" s="1">
        <v>10.0</v>
      </c>
      <c r="F35" s="1">
        <v>9.0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</v>
      </c>
      <c r="B3" s="1">
        <v>0.0</v>
      </c>
      <c r="C3" s="1" t="s">
        <v>119</v>
      </c>
      <c r="D3" s="1" t="s">
        <v>120</v>
      </c>
      <c r="E3" s="1" t="s">
        <v>121</v>
      </c>
      <c r="F3" s="1" t="s">
        <v>122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0.0</v>
      </c>
      <c r="C4" s="1" t="s">
        <v>124</v>
      </c>
      <c r="D4" s="1" t="s">
        <v>125</v>
      </c>
      <c r="E4" s="1" t="s">
        <v>126</v>
      </c>
      <c r="F4" s="1" t="s">
        <v>127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</v>
      </c>
      <c r="B5" s="1">
        <v>0.0</v>
      </c>
      <c r="C5" s="1" t="s">
        <v>129</v>
      </c>
      <c r="D5" s="1" t="s">
        <v>130</v>
      </c>
      <c r="E5" s="1" t="s">
        <v>131</v>
      </c>
      <c r="F5" s="1" t="s">
        <v>132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0.0</v>
      </c>
      <c r="C6" s="1" t="s">
        <v>129</v>
      </c>
      <c r="D6" s="1" t="s">
        <v>130</v>
      </c>
      <c r="E6" s="1" t="s">
        <v>131</v>
      </c>
      <c r="F6" s="1" t="s">
        <v>132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 t="s">
        <v>137</v>
      </c>
      <c r="C9" s="1" t="s">
        <v>138</v>
      </c>
      <c r="D9" s="1" t="s">
        <v>139</v>
      </c>
      <c r="E9" s="1" t="s">
        <v>140</v>
      </c>
      <c r="F9" s="1" t="s">
        <v>141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 t="s">
        <v>143</v>
      </c>
      <c r="C10" s="1" t="s">
        <v>144</v>
      </c>
      <c r="D10" s="1" t="s">
        <v>145</v>
      </c>
      <c r="E10" s="1" t="s">
        <v>146</v>
      </c>
      <c r="F10" s="1" t="s">
        <v>147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 t="s">
        <v>143</v>
      </c>
      <c r="C11" s="1" t="s">
        <v>144</v>
      </c>
      <c r="D11" s="1" t="s">
        <v>145</v>
      </c>
      <c r="E11" s="1" t="s">
        <v>146</v>
      </c>
      <c r="F11" s="1" t="s">
        <v>147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</v>
      </c>
      <c r="B12" s="1" t="s">
        <v>150</v>
      </c>
      <c r="C12" s="1" t="s">
        <v>144</v>
      </c>
      <c r="D12" s="1" t="s">
        <v>151</v>
      </c>
      <c r="E12" s="1" t="s">
        <v>152</v>
      </c>
      <c r="F12" s="1" t="s">
        <v>153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 t="s">
        <v>150</v>
      </c>
      <c r="C13" s="1" t="s">
        <v>144</v>
      </c>
      <c r="D13" s="1" t="s">
        <v>151</v>
      </c>
      <c r="E13" s="1" t="s">
        <v>152</v>
      </c>
      <c r="F13" s="1" t="s">
        <v>153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 t="s">
        <v>150</v>
      </c>
      <c r="C14" s="1" t="s">
        <v>144</v>
      </c>
      <c r="D14" s="1" t="s">
        <v>151</v>
      </c>
      <c r="E14" s="1" t="s">
        <v>152</v>
      </c>
      <c r="F14" s="1" t="s">
        <v>153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 t="s">
        <v>157</v>
      </c>
      <c r="C15" s="1" t="s">
        <v>158</v>
      </c>
      <c r="D15" s="1" t="s">
        <v>159</v>
      </c>
      <c r="E15" s="1" t="s">
        <v>160</v>
      </c>
      <c r="F15" s="1" t="s">
        <v>161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162</v>
      </c>
      <c r="B16" s="1">
        <v>0.0</v>
      </c>
      <c r="C16" s="1" t="s">
        <v>163</v>
      </c>
      <c r="D16" s="1" t="s">
        <v>164</v>
      </c>
      <c r="E16" s="1" t="s">
        <v>165</v>
      </c>
      <c r="F16" s="1" t="s">
        <v>166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167</v>
      </c>
      <c r="B17" s="1">
        <v>0.0</v>
      </c>
      <c r="C17" s="1" t="s">
        <v>163</v>
      </c>
      <c r="D17" s="1" t="s">
        <v>168</v>
      </c>
      <c r="E17" s="1" t="s">
        <v>165</v>
      </c>
      <c r="F17" s="1" t="s">
        <v>166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169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169</v>
      </c>
      <c r="B19" s="1">
        <v>0.0</v>
      </c>
      <c r="C19" s="1" t="s">
        <v>170</v>
      </c>
      <c r="D19" s="1" t="s">
        <v>108</v>
      </c>
      <c r="E19" s="1" t="s">
        <v>171</v>
      </c>
      <c r="F19" s="1" t="s">
        <v>98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173</v>
      </c>
      <c r="B21" s="1" t="s">
        <v>174</v>
      </c>
      <c r="C21" s="1" t="s">
        <v>175</v>
      </c>
      <c r="D21" s="1" t="s">
        <v>176</v>
      </c>
      <c r="E21" s="1" t="s">
        <v>177</v>
      </c>
      <c r="F21" s="1" t="s">
        <v>178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179</v>
      </c>
      <c r="B22" s="1" t="s">
        <v>174</v>
      </c>
      <c r="C22" s="1" t="s">
        <v>180</v>
      </c>
      <c r="D22" s="1" t="s">
        <v>176</v>
      </c>
      <c r="E22" s="1" t="s">
        <v>177</v>
      </c>
      <c r="F22" s="1" t="s">
        <v>178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181</v>
      </c>
      <c r="B23" s="1" t="s">
        <v>182</v>
      </c>
      <c r="C23" s="1" t="s">
        <v>183</v>
      </c>
      <c r="D23" s="1" t="s">
        <v>97</v>
      </c>
      <c r="E23" s="1" t="s">
        <v>184</v>
      </c>
      <c r="F23" s="1" t="s">
        <v>185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187</v>
      </c>
      <c r="B25" s="1" t="s">
        <v>188</v>
      </c>
      <c r="C25" s="1" t="s">
        <v>189</v>
      </c>
      <c r="D25" s="1" t="s">
        <v>190</v>
      </c>
      <c r="E25" s="1" t="s">
        <v>191</v>
      </c>
      <c r="F25" s="1" t="s">
        <v>192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193</v>
      </c>
      <c r="B26" s="1">
        <v>0.0</v>
      </c>
      <c r="C26" s="1">
        <v>0.0</v>
      </c>
      <c r="D26" s="1">
        <v>0.0</v>
      </c>
      <c r="E26" s="1">
        <v>-3.0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194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195</v>
      </c>
      <c r="B28" s="1">
        <v>0.0</v>
      </c>
      <c r="C28" s="1">
        <v>0.0</v>
      </c>
      <c r="D28" s="1" t="s">
        <v>196</v>
      </c>
      <c r="E28" s="1" t="s">
        <v>197</v>
      </c>
      <c r="F28" s="1" t="s">
        <v>198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199</v>
      </c>
      <c r="B29" s="1">
        <v>0.0</v>
      </c>
      <c r="C29" s="1">
        <v>0.0</v>
      </c>
      <c r="D29" s="1" t="s">
        <v>196</v>
      </c>
      <c r="E29" s="1" t="s">
        <v>197</v>
      </c>
      <c r="F29" s="1" t="s">
        <v>198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200</v>
      </c>
      <c r="B30" s="1">
        <v>0.0</v>
      </c>
      <c r="C30" s="1">
        <v>0.0</v>
      </c>
      <c r="D30" s="1" t="s">
        <v>201</v>
      </c>
      <c r="E30" s="1">
        <v>0.0</v>
      </c>
      <c r="F30" s="1" t="s">
        <v>202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203</v>
      </c>
      <c r="B31" s="1">
        <v>0.0</v>
      </c>
      <c r="C31" s="1">
        <v>0.0</v>
      </c>
      <c r="D31" s="1" t="s">
        <v>201</v>
      </c>
      <c r="E31" s="1">
        <v>0.0</v>
      </c>
      <c r="F31" s="1" t="s">
        <v>202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204</v>
      </c>
      <c r="B32" s="1">
        <v>0.0</v>
      </c>
      <c r="C32" s="1">
        <v>0.0</v>
      </c>
      <c r="D32" s="1" t="s">
        <v>205</v>
      </c>
      <c r="E32" s="1">
        <v>0.0</v>
      </c>
      <c r="F32" s="1" t="s">
        <v>206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207</v>
      </c>
      <c r="B33" s="1">
        <v>0.0</v>
      </c>
      <c r="C33" s="1">
        <v>0.0</v>
      </c>
      <c r="D33" s="1" t="s">
        <v>205</v>
      </c>
      <c r="E33" s="1">
        <v>0.0</v>
      </c>
      <c r="F33" s="1" t="s">
        <v>206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208</v>
      </c>
      <c r="B34" s="1">
        <v>0.0</v>
      </c>
      <c r="C34" s="1">
        <v>0.0</v>
      </c>
      <c r="D34" s="1" t="s">
        <v>205</v>
      </c>
      <c r="E34" s="1">
        <v>0.0</v>
      </c>
      <c r="F34" s="1" t="s">
        <v>209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210</v>
      </c>
      <c r="B35" s="1">
        <v>0.0</v>
      </c>
      <c r="C35" s="1">
        <v>0.0</v>
      </c>
      <c r="D35" s="1" t="s">
        <v>211</v>
      </c>
      <c r="E35" s="1">
        <v>0.0</v>
      </c>
      <c r="F35" s="1" t="s">
        <v>212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213</v>
      </c>
      <c r="B36" s="1">
        <v>0.0</v>
      </c>
      <c r="C36" s="1" t="s">
        <v>214</v>
      </c>
      <c r="D36" s="1" t="s">
        <v>215</v>
      </c>
      <c r="E36" s="1" t="s">
        <v>216</v>
      </c>
      <c r="F36" s="1" t="s">
        <v>217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218</v>
      </c>
      <c r="B37" s="1">
        <v>0.0</v>
      </c>
      <c r="C37" s="1" t="s">
        <v>219</v>
      </c>
      <c r="D37" s="1" t="s">
        <v>220</v>
      </c>
      <c r="E37" s="1" t="s">
        <v>221</v>
      </c>
      <c r="F37" s="1" t="s">
        <v>222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223</v>
      </c>
      <c r="B38" s="1">
        <v>0.0</v>
      </c>
      <c r="C38" s="1" t="s">
        <v>224</v>
      </c>
      <c r="D38" s="1" t="s">
        <v>225</v>
      </c>
      <c r="E38" s="1" t="s">
        <v>226</v>
      </c>
      <c r="F38" s="1" t="s">
        <v>132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227</v>
      </c>
      <c r="B39" s="1">
        <v>0.0</v>
      </c>
      <c r="C39" s="1" t="s">
        <v>224</v>
      </c>
      <c r="D39" s="1" t="s">
        <v>225</v>
      </c>
      <c r="E39" s="1" t="s">
        <v>226</v>
      </c>
      <c r="F39" s="1" t="s">
        <v>132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228</v>
      </c>
      <c r="B40" s="1">
        <v>0.0</v>
      </c>
      <c r="C40" s="1" t="s">
        <v>229</v>
      </c>
      <c r="D40" s="1">
        <v>159.0</v>
      </c>
      <c r="E40" s="1" t="s">
        <v>230</v>
      </c>
      <c r="F40" s="1" t="s">
        <v>231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232</v>
      </c>
      <c r="B41" s="1">
        <v>0.0</v>
      </c>
      <c r="C41" s="1">
        <v>0.0</v>
      </c>
      <c r="D41" s="1" t="s">
        <v>233</v>
      </c>
      <c r="E41" s="1" t="s">
        <v>234</v>
      </c>
      <c r="F41" s="1" t="s">
        <v>235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236</v>
      </c>
      <c r="B42" s="1">
        <v>0.0</v>
      </c>
      <c r="C42" s="1">
        <v>0.0</v>
      </c>
      <c r="D42" s="1" t="s">
        <v>237</v>
      </c>
      <c r="E42" s="1" t="s">
        <v>238</v>
      </c>
      <c r="F42" s="1" t="s">
        <v>235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240</v>
      </c>
      <c r="B44" s="1">
        <v>0.0</v>
      </c>
      <c r="C44" s="1">
        <v>0.0</v>
      </c>
      <c r="D44" s="1" t="s">
        <v>241</v>
      </c>
      <c r="E44" s="1" t="s">
        <v>242</v>
      </c>
      <c r="F44" s="1" t="s">
        <v>243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244</v>
      </c>
      <c r="B45" s="1">
        <v>0.0</v>
      </c>
      <c r="C45" s="1">
        <v>0.0</v>
      </c>
      <c r="D45" s="1" t="s">
        <v>241</v>
      </c>
      <c r="E45" s="1" t="s">
        <v>242</v>
      </c>
      <c r="F45" s="1" t="s">
        <v>243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245</v>
      </c>
      <c r="B46" s="1">
        <v>0.0</v>
      </c>
      <c r="C46" s="1">
        <v>0.0</v>
      </c>
      <c r="D46" s="1" t="s">
        <v>246</v>
      </c>
      <c r="E46" s="1" t="s">
        <v>247</v>
      </c>
      <c r="F46" s="1" t="s">
        <v>248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249</v>
      </c>
      <c r="B47" s="1">
        <v>0.0</v>
      </c>
      <c r="C47" s="1">
        <v>0.0</v>
      </c>
      <c r="D47" s="1" t="s">
        <v>246</v>
      </c>
      <c r="E47" s="1" t="s">
        <v>247</v>
      </c>
      <c r="F47" s="1" t="s">
        <v>248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250</v>
      </c>
      <c r="B48" s="1">
        <v>0.0</v>
      </c>
      <c r="C48" s="1">
        <v>0.0</v>
      </c>
      <c r="D48" s="1" t="s">
        <v>251</v>
      </c>
      <c r="E48" s="1" t="s">
        <v>247</v>
      </c>
      <c r="F48" s="1" t="s">
        <v>252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253</v>
      </c>
      <c r="B49" s="1">
        <v>0.0</v>
      </c>
      <c r="C49" s="1">
        <v>0.0</v>
      </c>
      <c r="D49" s="1" t="s">
        <v>251</v>
      </c>
      <c r="E49" s="1" t="s">
        <v>247</v>
      </c>
      <c r="F49" s="1" t="s">
        <v>252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254</v>
      </c>
      <c r="B50" s="1">
        <v>0.0</v>
      </c>
      <c r="C50" s="1">
        <v>0.0</v>
      </c>
      <c r="D50" s="1" t="s">
        <v>251</v>
      </c>
      <c r="E50" s="1" t="s">
        <v>247</v>
      </c>
      <c r="F50" s="1" t="s">
        <v>255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256</v>
      </c>
      <c r="B51" s="1">
        <v>0.0</v>
      </c>
      <c r="C51" s="1">
        <v>0.0</v>
      </c>
      <c r="D51" s="1" t="s">
        <v>257</v>
      </c>
      <c r="E51" s="1" t="s">
        <v>258</v>
      </c>
      <c r="F51" s="1" t="s">
        <v>259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260</v>
      </c>
      <c r="B52" s="1">
        <v>0.0</v>
      </c>
      <c r="C52" s="1">
        <v>0.0</v>
      </c>
      <c r="D52" s="1" t="s">
        <v>261</v>
      </c>
      <c r="E52" s="1" t="s">
        <v>262</v>
      </c>
      <c r="F52" s="1" t="s">
        <v>263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264</v>
      </c>
      <c r="B53" s="1">
        <v>0.0</v>
      </c>
      <c r="C53" s="1">
        <v>0.0</v>
      </c>
      <c r="D53" s="1" t="s">
        <v>265</v>
      </c>
      <c r="E53" s="1" t="s">
        <v>266</v>
      </c>
      <c r="F53" s="1" t="s">
        <v>267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268</v>
      </c>
      <c r="B54" s="1">
        <v>0.0</v>
      </c>
      <c r="C54" s="1">
        <v>0.0</v>
      </c>
      <c r="D54" s="1" t="s">
        <v>269</v>
      </c>
      <c r="E54" s="1" t="s">
        <v>270</v>
      </c>
      <c r="F54" s="1" t="s">
        <v>271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272</v>
      </c>
      <c r="B55" s="1">
        <v>0.0</v>
      </c>
      <c r="C55" s="1">
        <v>0.0</v>
      </c>
      <c r="D55" s="1" t="s">
        <v>269</v>
      </c>
      <c r="E55" s="1" t="s">
        <v>270</v>
      </c>
      <c r="F55" s="1" t="s">
        <v>271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273</v>
      </c>
      <c r="B56" s="1">
        <v>0.0</v>
      </c>
      <c r="C56" s="1">
        <v>0.0</v>
      </c>
      <c r="D56" s="1" t="s">
        <v>274</v>
      </c>
      <c r="E56" s="1" t="s">
        <v>275</v>
      </c>
      <c r="F56" s="1" t="s">
        <v>276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277</v>
      </c>
      <c r="B57" s="1">
        <v>0.0</v>
      </c>
      <c r="C57" s="1">
        <v>0.0</v>
      </c>
      <c r="D57" s="1">
        <v>0.0</v>
      </c>
      <c r="E57" s="1" t="s">
        <v>278</v>
      </c>
      <c r="F57" s="1" t="s">
        <v>279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280</v>
      </c>
      <c r="B58" s="1">
        <v>0.0</v>
      </c>
      <c r="C58" s="1">
        <v>0.0</v>
      </c>
      <c r="D58" s="1">
        <v>0.0</v>
      </c>
      <c r="E58" s="1" t="s">
        <v>281</v>
      </c>
      <c r="F58" s="1" t="s">
        <v>282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283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284</v>
      </c>
      <c r="B60" s="1">
        <v>0.0</v>
      </c>
      <c r="C60" s="1">
        <v>0.0</v>
      </c>
      <c r="D60" s="1">
        <v>0.0</v>
      </c>
      <c r="E60" s="1" t="s">
        <v>285</v>
      </c>
      <c r="F60" s="1" t="s">
        <v>286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287</v>
      </c>
      <c r="B61" s="1">
        <v>0.0</v>
      </c>
      <c r="C61" s="1">
        <v>0.0</v>
      </c>
      <c r="D61" s="1">
        <v>0.0</v>
      </c>
      <c r="E61" s="1" t="s">
        <v>285</v>
      </c>
      <c r="F61" s="1" t="s">
        <v>286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288</v>
      </c>
      <c r="B62" s="1">
        <v>0.0</v>
      </c>
      <c r="C62" s="1">
        <v>0.0</v>
      </c>
      <c r="D62" s="1">
        <v>0.0</v>
      </c>
      <c r="E62" s="1" t="s">
        <v>289</v>
      </c>
      <c r="F62" s="1" t="s">
        <v>290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291</v>
      </c>
      <c r="B63" s="1">
        <v>0.0</v>
      </c>
      <c r="C63" s="1">
        <v>0.0</v>
      </c>
      <c r="D63" s="1">
        <v>0.0</v>
      </c>
      <c r="E63" s="1" t="s">
        <v>289</v>
      </c>
      <c r="F63" s="1" t="s">
        <v>290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292</v>
      </c>
      <c r="B64" s="1">
        <v>0.0</v>
      </c>
      <c r="C64" s="1">
        <v>0.0</v>
      </c>
      <c r="D64" s="1">
        <v>0.0</v>
      </c>
      <c r="E64" s="1" t="s">
        <v>293</v>
      </c>
      <c r="F64" s="1" t="s">
        <v>294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295</v>
      </c>
      <c r="B65" s="1">
        <v>0.0</v>
      </c>
      <c r="C65" s="1">
        <v>0.0</v>
      </c>
      <c r="D65" s="1">
        <v>0.0</v>
      </c>
      <c r="E65" s="1" t="s">
        <v>293</v>
      </c>
      <c r="F65" s="1" t="s">
        <v>294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296</v>
      </c>
      <c r="B66" s="1">
        <v>0.0</v>
      </c>
      <c r="C66" s="1">
        <v>0.0</v>
      </c>
      <c r="D66" s="1">
        <v>0.0</v>
      </c>
      <c r="E66" s="1" t="s">
        <v>293</v>
      </c>
      <c r="F66" s="1" t="s">
        <v>297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298</v>
      </c>
      <c r="B67" s="1">
        <v>0.0</v>
      </c>
      <c r="C67" s="1">
        <v>0.0</v>
      </c>
      <c r="D67" s="1">
        <v>0.0</v>
      </c>
      <c r="E67" s="1" t="s">
        <v>299</v>
      </c>
      <c r="F67" s="1" t="s">
        <v>300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301</v>
      </c>
      <c r="B68" s="1">
        <v>0.0</v>
      </c>
      <c r="C68" s="1">
        <v>0.0</v>
      </c>
      <c r="D68" s="1">
        <v>0.0</v>
      </c>
      <c r="E68" s="1" t="s">
        <v>302</v>
      </c>
      <c r="F68" s="1" t="s">
        <v>303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304</v>
      </c>
      <c r="B69" s="1">
        <v>0.0</v>
      </c>
      <c r="C69" s="1">
        <v>0.0</v>
      </c>
      <c r="D69" s="1">
        <v>0.0</v>
      </c>
      <c r="E69" s="1" t="s">
        <v>305</v>
      </c>
      <c r="F69" s="1" t="s">
        <v>306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307</v>
      </c>
      <c r="B70" s="1">
        <v>0.0</v>
      </c>
      <c r="C70" s="1">
        <v>0.0</v>
      </c>
      <c r="D70" s="1">
        <v>0.0</v>
      </c>
      <c r="E70" s="1" t="s">
        <v>308</v>
      </c>
      <c r="F70" s="1" t="s">
        <v>309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310</v>
      </c>
      <c r="B71" s="1">
        <v>0.0</v>
      </c>
      <c r="C71" s="1">
        <v>0.0</v>
      </c>
      <c r="D71" s="1">
        <v>0.0</v>
      </c>
      <c r="E71" s="1" t="s">
        <v>308</v>
      </c>
      <c r="F71" s="1" t="s">
        <v>309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311</v>
      </c>
      <c r="B72" s="1">
        <v>0.0</v>
      </c>
      <c r="C72" s="1">
        <v>0.0</v>
      </c>
      <c r="D72" s="1">
        <v>0.0</v>
      </c>
      <c r="E72" s="1" t="s">
        <v>312</v>
      </c>
      <c r="F72" s="1" t="s">
        <v>313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314</v>
      </c>
      <c r="B73" s="1">
        <v>0.0</v>
      </c>
      <c r="C73" s="1">
        <v>0.0</v>
      </c>
      <c r="D73" s="1">
        <v>0.0</v>
      </c>
      <c r="E73" s="1">
        <v>0.0</v>
      </c>
      <c r="F73" s="1" t="s">
        <v>315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316</v>
      </c>
      <c r="B74" s="1">
        <v>0.0</v>
      </c>
      <c r="C74" s="1">
        <v>0.0</v>
      </c>
      <c r="D74" s="1">
        <v>0.0</v>
      </c>
      <c r="E74" s="1">
        <v>0.0</v>
      </c>
      <c r="F74" s="1" t="s">
        <v>315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 t="s">
        <v>317</v>
      </c>
      <c r="C1" s="1" t="s">
        <v>318</v>
      </c>
      <c r="D1" s="1" t="s">
        <v>319</v>
      </c>
      <c r="E1" s="1" t="s">
        <v>320</v>
      </c>
      <c r="F1" s="1" t="s">
        <v>321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322</v>
      </c>
      <c r="B2" s="1" t="s">
        <v>323</v>
      </c>
      <c r="C2" s="1" t="s">
        <v>324</v>
      </c>
      <c r="D2" s="1" t="s">
        <v>325</v>
      </c>
      <c r="E2" s="1" t="s">
        <v>326</v>
      </c>
      <c r="F2" s="1" t="s">
        <v>327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328</v>
      </c>
      <c r="B3" s="1" t="s">
        <v>329</v>
      </c>
      <c r="C3" s="1" t="s">
        <v>330</v>
      </c>
      <c r="D3" s="1" t="s">
        <v>331</v>
      </c>
      <c r="E3" s="1" t="s">
        <v>332</v>
      </c>
      <c r="F3" s="1" t="s">
        <v>333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334</v>
      </c>
      <c r="B4" s="1" t="s">
        <v>335</v>
      </c>
      <c r="C4" s="1" t="s">
        <v>336</v>
      </c>
      <c r="D4" s="1" t="s">
        <v>337</v>
      </c>
      <c r="E4" s="1" t="s">
        <v>338</v>
      </c>
      <c r="F4" s="1" t="s">
        <v>339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328</v>
      </c>
      <c r="B5" s="1" t="s">
        <v>329</v>
      </c>
      <c r="C5" s="1" t="s">
        <v>340</v>
      </c>
      <c r="D5" s="1" t="s">
        <v>341</v>
      </c>
      <c r="E5" s="1" t="s">
        <v>342</v>
      </c>
      <c r="F5" s="1" t="s">
        <v>343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344</v>
      </c>
      <c r="B6" s="1" t="s">
        <v>345</v>
      </c>
      <c r="C6" s="1" t="s">
        <v>346</v>
      </c>
      <c r="D6" s="1" t="s">
        <v>347</v>
      </c>
      <c r="E6" s="1" t="s">
        <v>348</v>
      </c>
      <c r="F6" s="1" t="s">
        <v>349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350</v>
      </c>
      <c r="B7" s="1" t="s">
        <v>351</v>
      </c>
      <c r="C7" s="1" t="s">
        <v>352</v>
      </c>
      <c r="D7" s="1" t="s">
        <v>353</v>
      </c>
      <c r="E7" s="1" t="s">
        <v>354</v>
      </c>
      <c r="F7" s="1" t="s">
        <v>355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356</v>
      </c>
      <c r="B8" s="1" t="s">
        <v>329</v>
      </c>
      <c r="C8" s="1" t="s">
        <v>357</v>
      </c>
      <c r="D8" s="1" t="s">
        <v>358</v>
      </c>
      <c r="E8" s="1" t="s">
        <v>357</v>
      </c>
      <c r="F8" s="1" t="s">
        <v>359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360</v>
      </c>
      <c r="B9" s="1" t="s">
        <v>361</v>
      </c>
      <c r="C9" s="1" t="s">
        <v>362</v>
      </c>
      <c r="D9" s="1" t="s">
        <v>363</v>
      </c>
      <c r="E9" s="1" t="s">
        <v>364</v>
      </c>
      <c r="F9" s="1" t="s">
        <v>365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366</v>
      </c>
      <c r="B10" s="1" t="s">
        <v>367</v>
      </c>
      <c r="C10" s="1" t="s">
        <v>368</v>
      </c>
      <c r="D10" s="1" t="s">
        <v>369</v>
      </c>
      <c r="E10" s="1" t="s">
        <v>370</v>
      </c>
      <c r="F10" s="1" t="s">
        <v>371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372</v>
      </c>
      <c r="B11" s="1" t="s">
        <v>329</v>
      </c>
      <c r="C11" s="1" t="s">
        <v>329</v>
      </c>
      <c r="D11" s="1" t="s">
        <v>329</v>
      </c>
      <c r="E11" s="1" t="s">
        <v>329</v>
      </c>
      <c r="F11" s="1" t="s">
        <v>329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373</v>
      </c>
      <c r="B12" s="1" t="s">
        <v>374</v>
      </c>
      <c r="C12" s="1" t="s">
        <v>362</v>
      </c>
      <c r="D12" s="1" t="s">
        <v>375</v>
      </c>
      <c r="E12" s="1" t="s">
        <v>376</v>
      </c>
      <c r="F12" s="1" t="s">
        <v>377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378</v>
      </c>
      <c r="B13" s="1" t="s">
        <v>329</v>
      </c>
      <c r="C13" s="1" t="s">
        <v>379</v>
      </c>
      <c r="D13" s="1" t="s">
        <v>380</v>
      </c>
      <c r="E13" s="1" t="s">
        <v>381</v>
      </c>
      <c r="F13" s="1" t="s">
        <v>382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383</v>
      </c>
      <c r="B14" s="1" t="s">
        <v>329</v>
      </c>
      <c r="C14" s="1" t="s">
        <v>384</v>
      </c>
      <c r="D14" s="1" t="s">
        <v>384</v>
      </c>
      <c r="E14" s="1" t="s">
        <v>385</v>
      </c>
      <c r="F14" s="1" t="s">
        <v>384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386</v>
      </c>
      <c r="B15" s="1" t="s">
        <v>329</v>
      </c>
      <c r="C15" s="1" t="s">
        <v>329</v>
      </c>
      <c r="D15" s="1" t="s">
        <v>329</v>
      </c>
      <c r="E15" s="1" t="s">
        <v>329</v>
      </c>
      <c r="F15" s="1" t="s">
        <v>329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387</v>
      </c>
      <c r="B16" s="1" t="s">
        <v>329</v>
      </c>
      <c r="C16" s="1" t="s">
        <v>329</v>
      </c>
      <c r="D16" s="1" t="s">
        <v>329</v>
      </c>
      <c r="E16" s="1" t="s">
        <v>329</v>
      </c>
      <c r="F16" s="1" t="s">
        <v>329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388</v>
      </c>
      <c r="B17" s="1" t="s">
        <v>389</v>
      </c>
      <c r="C17" s="1" t="s">
        <v>390</v>
      </c>
      <c r="D17" s="1" t="s">
        <v>391</v>
      </c>
      <c r="E17" s="1" t="s">
        <v>392</v>
      </c>
      <c r="F17" s="1" t="s">
        <v>393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394</v>
      </c>
      <c r="B18" s="1" t="s">
        <v>329</v>
      </c>
      <c r="C18" s="1" t="s">
        <v>329</v>
      </c>
      <c r="D18" s="1" t="s">
        <v>329</v>
      </c>
      <c r="E18" s="1" t="s">
        <v>329</v>
      </c>
      <c r="F18" s="1" t="s">
        <v>329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395</v>
      </c>
      <c r="B19" s="1" t="s">
        <v>396</v>
      </c>
      <c r="C19" s="1" t="s">
        <v>397</v>
      </c>
      <c r="D19" s="1" t="s">
        <v>398</v>
      </c>
      <c r="E19" s="1" t="s">
        <v>399</v>
      </c>
      <c r="F19" s="1" t="s">
        <v>400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401</v>
      </c>
      <c r="B20" s="1" t="s">
        <v>329</v>
      </c>
      <c r="C20" s="1" t="s">
        <v>329</v>
      </c>
      <c r="D20" s="1" t="s">
        <v>329</v>
      </c>
      <c r="E20" s="1" t="s">
        <v>329</v>
      </c>
      <c r="F20" s="1" t="s">
        <v>329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402</v>
      </c>
      <c r="B21" s="1" t="s">
        <v>403</v>
      </c>
      <c r="C21" s="1" t="s">
        <v>404</v>
      </c>
      <c r="D21" s="1" t="s">
        <v>405</v>
      </c>
      <c r="E21" s="1" t="s">
        <v>406</v>
      </c>
      <c r="F21" s="1" t="s">
        <v>407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408</v>
      </c>
      <c r="B22" s="1" t="s">
        <v>409</v>
      </c>
      <c r="C22" s="1" t="s">
        <v>404</v>
      </c>
      <c r="D22" s="1" t="s">
        <v>410</v>
      </c>
      <c r="E22" s="1" t="s">
        <v>406</v>
      </c>
      <c r="F22" s="1" t="s">
        <v>411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412</v>
      </c>
      <c r="B23" s="1" t="s">
        <v>413</v>
      </c>
      <c r="C23" s="1" t="s">
        <v>414</v>
      </c>
      <c r="D23" s="1" t="s">
        <v>415</v>
      </c>
      <c r="E23" s="1" t="s">
        <v>416</v>
      </c>
      <c r="F23" s="1" t="s">
        <v>417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418</v>
      </c>
      <c r="B24" s="1" t="s">
        <v>419</v>
      </c>
      <c r="C24" s="1" t="s">
        <v>420</v>
      </c>
      <c r="D24" s="1" t="s">
        <v>421</v>
      </c>
      <c r="E24" s="1" t="s">
        <v>422</v>
      </c>
      <c r="F24" s="1" t="s">
        <v>423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424</v>
      </c>
      <c r="B25" s="1" t="s">
        <v>425</v>
      </c>
      <c r="C25" s="1" t="s">
        <v>426</v>
      </c>
      <c r="D25" s="1" t="s">
        <v>427</v>
      </c>
      <c r="E25" s="1" t="s">
        <v>427</v>
      </c>
      <c r="F25" s="1" t="s">
        <v>428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429</v>
      </c>
      <c r="B26" s="1" t="s">
        <v>430</v>
      </c>
      <c r="C26" s="1" t="s">
        <v>431</v>
      </c>
      <c r="D26" s="1" t="s">
        <v>432</v>
      </c>
      <c r="E26" s="1" t="s">
        <v>433</v>
      </c>
      <c r="F26" s="1" t="s">
        <v>434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435</v>
      </c>
      <c r="B2" s="1" t="s">
        <v>436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437</v>
      </c>
      <c r="B3" s="1" t="s">
        <v>438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439</v>
      </c>
      <c r="B4" s="1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440</v>
      </c>
      <c r="B5" s="1" t="s">
        <v>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441</v>
      </c>
      <c r="B6" s="1" t="s">
        <v>442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443</v>
      </c>
      <c r="B7" s="1" t="s">
        <v>444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445</v>
      </c>
      <c r="B8" s="1">
        <v>1.6421706E9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446</v>
      </c>
      <c r="B9" s="1" t="s">
        <v>447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448</v>
      </c>
      <c r="B10" s="1" t="s">
        <v>449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450</v>
      </c>
      <c r="B11" s="1" t="s">
        <v>451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452</v>
      </c>
      <c r="B12" s="1" t="s">
        <v>453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454</v>
      </c>
      <c r="B13" s="1">
        <v>-1.8E7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455</v>
      </c>
      <c r="B14" s="1">
        <v>86400.0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456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4">
        <v>2031.0</v>
      </c>
      <c r="O2" s="4">
        <v>2032.0</v>
      </c>
      <c r="P2" s="4">
        <v>2033.0</v>
      </c>
      <c r="Q2" s="4">
        <v>2034.0</v>
      </c>
      <c r="R2" s="4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36</v>
      </c>
      <c r="B3" s="1">
        <v>0.0</v>
      </c>
      <c r="C3" s="1">
        <v>131.0</v>
      </c>
      <c r="D3" s="1">
        <v>48.0</v>
      </c>
      <c r="E3" s="1">
        <v>-229.0</v>
      </c>
      <c r="F3" s="1">
        <v>44.0</v>
      </c>
      <c r="G3" s="1">
        <f>IF(F3*FORECAST(G2,B3:F3,B2:F2)&gt;0,FORECAST(G2,B3:F3,B2:F2),F3)*$X$1</f>
        <v>44</v>
      </c>
      <c r="H3" s="1">
        <f>IF(G3*FORECAST(H2,B3:G3,B2:G2)&gt;0,FORECAST(H2,B3:G3,B2:G2),G3)*$X$1</f>
        <v>44</v>
      </c>
      <c r="I3" s="1">
        <f>IF(H3*FORECAST(I2,B3:H3,B2:H2)&gt;0,FORECAST(I2,B3:H3,B2:H2),H3)*$X$1</f>
        <v>5.142857143</v>
      </c>
      <c r="J3" s="1">
        <f>IF(I3*FORECAST(J2,B3:I3,B2:I2)&gt;0,FORECAST(J2,B3:I3,B2:I2),I3)*$X$1</f>
        <v>3.5</v>
      </c>
      <c r="K3" s="1">
        <f>IF(J3*FORECAST(K2,B3:J3,B2:J2)&gt;0,FORECAST(K2,B3:J3,B2:J2),J3)*$X$1</f>
        <v>1.857142857</v>
      </c>
      <c r="L3" s="1">
        <f>IF(K3*FORECAST(L2,B3:K3,B2:K2)&gt;0,FORECAST(L2,B3:K3,B2:K2),K3)*$X$1</f>
        <v>0.2142857143</v>
      </c>
      <c r="M3" s="1">
        <f>IF(L3*FORECAST(M2,B3:L3,B2:L2)&gt;0,FORECAST(M2,B3:L3,B2:L2),L3)*$X$1</f>
        <v>0.2142857143</v>
      </c>
      <c r="N3" s="4">
        <f>IF(M3*FORECAST(N2,B3:M3,B2:M2)&gt;0,FORECAST(N2,B3:M3,B2:M2),M3)*$X$1</f>
        <v>0.2142857143</v>
      </c>
      <c r="O3" s="4">
        <f>IF(N3*FORECAST(O2,B3:N3,B2:N2)&gt;0,FORECAST(O2,B3:N3,B2:N2),N3)*$X$1</f>
        <v>0.2142857143</v>
      </c>
      <c r="P3" s="4">
        <f>IF(O3*FORECAST(P2,B3:O3,B2:O2)&gt;0,FORECAST(P2,B3:O3,B2:O2),O3)*$X$1</f>
        <v>0.2142857143</v>
      </c>
      <c r="Q3" s="4">
        <f>IF(P3*FORECAST(Q2,B3:P3,B2:P2)&gt;0,FORECAST(Q2,B3:P3,B2:P2),P3)*$X$1</f>
        <v>0.2142857143</v>
      </c>
      <c r="R3" s="4">
        <f>IF(Q3*FORECAST(R2,B3:Q3,B2:Q2)&gt;0,FORECAST(R2,B3:Q3,B2:Q2),Q3)*$X$1</f>
        <v>0.2142857143</v>
      </c>
      <c r="S3" s="2"/>
      <c r="T3" s="2"/>
      <c r="U3" s="2"/>
      <c r="V3" s="2"/>
      <c r="W3" s="2"/>
      <c r="X3" s="2"/>
      <c r="Y3" s="2"/>
      <c r="Z3" s="2"/>
    </row>
    <row r="4">
      <c r="A4" s="3" t="s">
        <v>71</v>
      </c>
      <c r="B4" s="1">
        <v>-10.0</v>
      </c>
      <c r="C4" s="1">
        <v>-16.0</v>
      </c>
      <c r="D4" s="1">
        <v>-86.0</v>
      </c>
      <c r="E4" s="1">
        <v>-45.0</v>
      </c>
      <c r="F4" s="1">
        <v>-11.0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457</v>
      </c>
      <c r="B5" s="1">
        <v>477.0</v>
      </c>
      <c r="C5" s="1">
        <v>478.0</v>
      </c>
      <c r="D5" s="1">
        <v>1190.0</v>
      </c>
      <c r="E5" s="1">
        <v>1200.0</v>
      </c>
      <c r="F5" s="1">
        <v>1030.0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458</v>
      </c>
      <c r="L7" s="1">
        <f>IF(R3*FORECAST(R2,B3:R3,B2:R2)&gt;0,FORECAST(R2,B3:R3,B2:R2),Q3)*$X$1 * (1+0.02)/(0.0789-0.02)</f>
        <v>3.710890129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459</v>
      </c>
      <c r="L8" s="5">
        <f t="array" ref="L8">NPV(0.0789,H3:R3)</f>
        <v>50.18448818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460</v>
      </c>
      <c r="L9" s="5">
        <f t="array" ref="L9">NPV(0.0789,H16:R16)</f>
        <v>1.60947773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461</v>
      </c>
      <c r="L10" s="5">
        <f>L8 + L9</f>
        <v>51.79396591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73</v>
      </c>
      <c r="L11" s="1">
        <v>-11.0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462</v>
      </c>
      <c r="L12" s="5">
        <f>L10 - L11</f>
        <v>62.79396591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463</v>
      </c>
      <c r="L13" s="1">
        <v>1030.0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0.06096501545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4">
        <v>0.0</v>
      </c>
      <c r="P16" s="4">
        <v>0.0</v>
      </c>
      <c r="Q16" s="4">
        <v>0.0</v>
      </c>
      <c r="R16" s="4">
        <f>IF(R3*FORECAST(R2,B3:R3,B2:R2)&gt;0,FORECAST(R2,B3:R3,B2:R2),Q3)*$X$1 * (1+0.02)/(0.0789-0.02)</f>
        <v>3.710890129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4">
        <v>2031.0</v>
      </c>
      <c r="O2" s="4">
        <v>2032.0</v>
      </c>
      <c r="P2" s="4">
        <v>2033.0</v>
      </c>
      <c r="Q2" s="4">
        <v>2034.0</v>
      </c>
      <c r="R2" s="4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22</v>
      </c>
      <c r="B3" s="1">
        <v>16.0</v>
      </c>
      <c r="C3" s="1">
        <v>208.0</v>
      </c>
      <c r="D3" s="1">
        <v>30.0</v>
      </c>
      <c r="E3" s="1">
        <v>-319.0</v>
      </c>
      <c r="F3" s="1">
        <v>67.0</v>
      </c>
      <c r="G3" s="1">
        <f>IF(F3*FORECAST(G2,B3:F3,B2:F2)&gt;0,FORECAST(G2,B3:F3,B2:F2),F3)*$X$1</f>
        <v>67</v>
      </c>
      <c r="H3" s="1">
        <f>IF(G3*FORECAST(H2,B3:G3,B2:G2)&gt;0,FORECAST(H2,B3:G3,B2:G2),G3)*$X$1</f>
        <v>67</v>
      </c>
      <c r="I3" s="1">
        <f>IF(H3*FORECAST(I2,B3:H3,B2:H2)&gt;0,FORECAST(I2,B3:H3,B2:H2),H3)*$X$1</f>
        <v>6.285714286</v>
      </c>
      <c r="J3" s="1">
        <f>IF(I3*FORECAST(J2,B3:I3,B2:I2)&gt;0,FORECAST(J2,B3:I3,B2:I2),I3)*$X$1</f>
        <v>3</v>
      </c>
      <c r="K3" s="1">
        <f>IF(J3*FORECAST(K2,B3:J3,B2:J2)&gt;0,FORECAST(K2,B3:J3,B2:J2),J3)*$X$1</f>
        <v>3</v>
      </c>
      <c r="L3" s="1">
        <f>IF(K3*FORECAST(L2,B3:K3,B2:K2)&gt;0,FORECAST(L2,B3:K3,B2:K2),K3)*$X$1</f>
        <v>3</v>
      </c>
      <c r="M3" s="1">
        <f>IF(L3*FORECAST(M2,B3:L3,B2:L2)&gt;0,FORECAST(M2,B3:L3,B2:L2),L3)*$X$1</f>
        <v>3</v>
      </c>
      <c r="N3" s="4">
        <f>IF(M3*FORECAST(N2,B3:M3,B2:M2)&gt;0,FORECAST(N2,B3:M3,B2:M2),M3)*$X$1</f>
        <v>3</v>
      </c>
      <c r="O3" s="4">
        <f>IF(N3*FORECAST(O2,B3:N3,B2:N2)&gt;0,FORECAST(O2,B3:N3,B2:N2),N3)*$X$1</f>
        <v>3</v>
      </c>
      <c r="P3" s="4">
        <f>IF(O3*FORECAST(P2,B3:O3,B2:O2)&gt;0,FORECAST(P2,B3:O3,B2:O2),O3)*$X$1</f>
        <v>3</v>
      </c>
      <c r="Q3" s="4">
        <f>IF(P3*FORECAST(Q2,B3:P3,B2:P2)&gt;0,FORECAST(Q2,B3:P3,B2:P2),P3)*$X$1</f>
        <v>3</v>
      </c>
      <c r="R3" s="4">
        <f>IF(Q3*FORECAST(R2,B3:Q3,B2:Q2)&gt;0,FORECAST(R2,B3:Q3,B2:Q2),Q3)*$X$1</f>
        <v>3</v>
      </c>
      <c r="S3" s="2"/>
      <c r="T3" s="2"/>
      <c r="U3" s="2"/>
      <c r="V3" s="2"/>
      <c r="W3" s="2"/>
      <c r="X3" s="2"/>
      <c r="Y3" s="2"/>
      <c r="Z3" s="2"/>
    </row>
    <row r="4">
      <c r="A4" s="3" t="s">
        <v>71</v>
      </c>
      <c r="B4" s="1">
        <v>-10.0</v>
      </c>
      <c r="C4" s="1">
        <v>-16.0</v>
      </c>
      <c r="D4" s="1">
        <v>-86.0</v>
      </c>
      <c r="E4" s="1">
        <v>-45.0</v>
      </c>
      <c r="F4" s="1">
        <v>-11.0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457</v>
      </c>
      <c r="B5" s="1">
        <v>477.0</v>
      </c>
      <c r="C5" s="1">
        <v>478.0</v>
      </c>
      <c r="D5" s="1">
        <v>1190.0</v>
      </c>
      <c r="E5" s="1">
        <v>1200.0</v>
      </c>
      <c r="F5" s="1">
        <v>1030.0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458</v>
      </c>
      <c r="L7" s="1">
        <f>IF(R3*FORECAST(R2,B3:R3,B2:R2)&gt;0,FORECAST(R2,B3:R3,B2:R2),Q3)*$X$1 * (1+0.02)/(0.0789-0.02)</f>
        <v>51.9524618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459</v>
      </c>
      <c r="L8" s="5">
        <f t="array" ref="L8">NPV(0.0789,H3:R3)</f>
        <v>83.67405156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460</v>
      </c>
      <c r="L9" s="5">
        <f t="array" ref="L9">NPV(0.0789,H16:R16)</f>
        <v>22.53268823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461</v>
      </c>
      <c r="L10" s="5">
        <f>L8 + L9</f>
        <v>106.2067398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73</v>
      </c>
      <c r="L11" s="1">
        <v>-11.0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462</v>
      </c>
      <c r="L12" s="5">
        <f>L10 - L11</f>
        <v>117.2067398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463</v>
      </c>
      <c r="L13" s="1">
        <v>1030.0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0.1137929512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4">
        <v>0.0</v>
      </c>
      <c r="P16" s="4">
        <v>0.0</v>
      </c>
      <c r="Q16" s="4">
        <v>0.0</v>
      </c>
      <c r="R16" s="4">
        <f>IF(R3*FORECAST(R2,B3:R3,B2:R2)&gt;0,FORECAST(R2,B3:R3,B2:R2),Q3)*$X$1 * (1+0.02)/(0.0789-0.02)</f>
        <v>51.9524618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