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<sst xmlns="http://schemas.openxmlformats.org/spreadsheetml/2006/main" count="771" uniqueCount="630">
  <si>
    <t>ticker</t>
  </si>
  <si>
    <t>MNMD</t>
  </si>
  <si>
    <t>nombre</t>
  </si>
  <si>
    <t>MIND MEDICINE MINDMED INC</t>
  </si>
  <si>
    <t>empresa</t>
  </si>
  <si>
    <t>Biotechnology &amp; Medical Research</t>
  </si>
  <si>
    <t>Open</t>
  </si>
  <si>
    <t>Target Price</t>
  </si>
  <si>
    <t>Upside</t>
  </si>
  <si>
    <t>-563.45%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</si>
  <si>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</si>
  <si>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</si>
  <si>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</si>
  <si>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</si>
  <si>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</si>
  <si>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</si>
  <si>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</si>
  <si>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</si>
  <si>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-92.50%</t>
  </si>
  <si>
    <t>Total Assets Growth</t>
  </si>
  <si>
    <t>-87.06%</t>
  </si>
  <si>
    <t>Net Property, Plant and Equipment Growth</t>
  </si>
  <si>
    <t>No calculado</t>
  </si>
  <si>
    <t>EBITDA Growth</t>
  </si>
  <si>
    <t>269.39%</t>
  </si>
  <si>
    <t>Fiscal Period: December</t>
  </si>
  <si>
    <t>Net Income</t>
  </si>
  <si>
    <t>Amortization of Goodwill and Intangible Assets - (CF)</t>
  </si>
  <si>
    <t>Depreciation &amp; Amortization, Total</t>
  </si>
  <si>
    <t>Amortization of Deferred Charges, Total - (CF)</t>
  </si>
  <si>
    <t>Stock-Based Compensation (CF)</t>
  </si>
  <si>
    <t>Other Operating Activities, Total</t>
  </si>
  <si>
    <t>Change In Accounts Receivable</t>
  </si>
  <si>
    <t>Change In Accounts Payable</t>
  </si>
  <si>
    <t>Change In Deferred Taxes</t>
  </si>
  <si>
    <t>Change in Other Net Operating Assets</t>
  </si>
  <si>
    <t>Cash from Operations</t>
  </si>
  <si>
    <t>Cash Acquisitions</t>
  </si>
  <si>
    <t>Cash from Investing</t>
  </si>
  <si>
    <t>Long-Term Debt Issued, Total</t>
  </si>
  <si>
    <t>Total Debt Issued</t>
  </si>
  <si>
    <t>Issuance of Common Stock</t>
  </si>
  <si>
    <t>Repurchase of Common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</si>
  <si>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</si>
  <si>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</si>
  <si>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</si>
  <si>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</si>
  <si>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</si>
  <si>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</si>
  <si>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</si>
  <si>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</si>
  <si>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</si>
  <si>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</si>
  <si>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</si>
  <si>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</si>
  <si>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Prepaid Expenses</t>
  </si>
  <si>
    <t>Total Current Assets</t>
  </si>
  <si>
    <t>Goodwill</t>
  </si>
  <si>
    <t>Other Intangibles, Total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</si>
  <si>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</si>
  <si>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</si>
  <si>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</si>
  <si>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</si>
  <si>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</si>
  <si>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Leases</t>
  </si>
  <si>
    <t>Other Current Liabilities</t>
  </si>
  <si>
    <t>Total Current Liabilities</t>
  </si>
  <si>
    <t>Long-Term Debt</t>
  </si>
  <si>
    <t>Other Non Current Liabilities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</si>
  <si>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</si>
  <si>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</si>
  <si>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</si>
  <si>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</si>
  <si>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</si>
  <si>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</si>
  <si>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</si>
  <si>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</si>
  <si>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</si>
  <si>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</si>
  <si>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</si>
  <si>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0.06</t>
  </si>
  <si>
    <t>1.1</t>
  </si>
  <si>
    <t>5.31</t>
  </si>
  <si>
    <t>3.97</t>
  </si>
  <si>
    <t>1.9</t>
  </si>
  <si>
    <t>Tangible Book Value</t>
  </si>
  <si>
    <t>Tangible Book Value Per Share</t>
  </si>
  <si>
    <t>0.03</t>
  </si>
  <si>
    <t>1.04</t>
  </si>
  <si>
    <t>4.37</t>
  </si>
  <si>
    <t>3.35</t>
  </si>
  <si>
    <t>1.4</t>
  </si>
  <si>
    <t>Total Debt</t>
  </si>
  <si>
    <t>0</t>
  </si>
  <si>
    <t>Net Debt</t>
  </si>
  <si>
    <t>Account Code - Inventory Valuation</t>
  </si>
  <si>
    <t>Full Time Employees</t>
  </si>
  <si>
    <t>Selling General &amp; Admin Expenses, Total</t>
  </si>
  <si>
    <t>Stock-Based Compensation (IS)</t>
  </si>
  <si>
    <t>R&amp;D Expenses</t>
  </si>
  <si>
    <t>Amortization of Goodwill and Intangible Assets - (IS)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</si>
  <si>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</si>
  <si>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</si>
  <si>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</si>
  <si>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</si>
  <si>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</si>
  <si>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</si>
  <si>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</si>
  <si>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</si>
  <si>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Merger &amp; Related Restructuring Charges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</si>
  <si>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</si>
  <si>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</si>
  <si>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</si>
  <si>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</si>
  <si>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</si>
  <si>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</si>
  <si>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</si>
  <si>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</si>
  <si>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</si>
  <si>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</si>
  <si>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-1.35</t>
  </si>
  <si>
    <t>-1.47</t>
  </si>
  <si>
    <t>-3.4</t>
  </si>
  <si>
    <t>-1.84</t>
  </si>
  <si>
    <t>-2.44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</si>
  <si>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</si>
  <si>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</si>
  <si>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</si>
  <si>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</si>
  <si>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</si>
  <si>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</si>
  <si>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-0.85</t>
  </si>
  <si>
    <t>-0.86</t>
  </si>
  <si>
    <t>-2.14</t>
  </si>
  <si>
    <t>-1.15</t>
  </si>
  <si>
    <t>-1.53</t>
  </si>
  <si>
    <t>Normalized Diluted EPS</t>
  </si>
  <si>
    <t>EBITDA</t>
  </si>
  <si>
    <t>EBITA</t>
  </si>
  <si>
    <t>EBIT</t>
  </si>
  <si>
    <t>Effective Tax Rate - (Ratio)</t>
  </si>
  <si>
    <t>1.23</t>
  </si>
  <si>
    <t>Current Domestic Taxes</t>
  </si>
  <si>
    <t>Total Current Taxes</t>
  </si>
  <si>
    <t>Deferred Domestic Taxes</t>
  </si>
  <si>
    <t>Total Deferred Taxes</t>
  </si>
  <si>
    <t>Normalized Net Income</t>
  </si>
  <si>
    <t>Interest on Long-Term Debt</t>
  </si>
  <si>
    <t>Supplemental Operating Expense Items</t>
  </si>
  <si>
    <t>Marketing Expenses</t>
  </si>
  <si>
    <t>Selling and Marketing Expenses</t>
  </si>
  <si>
    <t>General and Administrative Expenses</t>
  </si>
  <si>
    <t>Research And Development Expense From Footnotes</t>
  </si>
  <si>
    <t>Stock-Based Comp., R&amp;D Exp. (Total)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</si>
  <si>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</si>
  <si>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</si>
  <si>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</si>
  <si>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</si>
  <si>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</si>
  <si>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-41.54</t>
  </si>
  <si>
    <t>-47.63</t>
  </si>
  <si>
    <t>-24.82</t>
  </si>
  <si>
    <t>-39.84</t>
  </si>
  <si>
    <t>Return on Total Capital</t>
  </si>
  <si>
    <t>-43.47</t>
  </si>
  <si>
    <t>-51.4</t>
  </si>
  <si>
    <t>-27.4</t>
  </si>
  <si>
    <t>-48.25</t>
  </si>
  <si>
    <t>Return On Equity %</t>
  </si>
  <si>
    <t>-75.78</t>
  </si>
  <si>
    <t>-81.78</t>
  </si>
  <si>
    <t>-37.54</t>
  </si>
  <si>
    <t>-83.59</t>
  </si>
  <si>
    <t>Return on Common Equity</t>
  </si>
  <si>
    <t>Short Term Liquidity</t>
  </si>
  <si>
    <t>Current Ratio</t>
  </si>
  <si>
    <t>3.43</t>
  </si>
  <si>
    <t>34.06</t>
  </si>
  <si>
    <t>13.18</t>
  </si>
  <si>
    <t>8.16</t>
  </si>
  <si>
    <t>3.22</t>
  </si>
  <si>
    <t>Quick Ratio</t>
  </si>
  <si>
    <t>3.42</t>
  </si>
  <si>
    <t>33.7</t>
  </si>
  <si>
    <t>12.83</t>
  </si>
  <si>
    <t>7.94</t>
  </si>
  <si>
    <t>3.09</t>
  </si>
  <si>
    <t>Operating Cash Flow to Current Liabilities</t>
  </si>
  <si>
    <t>-2.8</t>
  </si>
  <si>
    <t>-10.17</t>
  </si>
  <si>
    <t>-4.4</t>
  </si>
  <si>
    <t>Long Term Solvency</t>
  </si>
  <si>
    <t>Total Debt/Equity</t>
  </si>
  <si>
    <t>0.05</t>
  </si>
  <si>
    <t>18.08</t>
  </si>
  <si>
    <t>Total Debt / Total Capital</t>
  </si>
  <si>
    <t>15.31</t>
  </si>
  <si>
    <t>LT Debt/Equity</t>
  </si>
  <si>
    <t>Long-Term Debt / Total Capital</t>
  </si>
  <si>
    <t>Total Liabilities / Total Assets</t>
  </si>
  <si>
    <t>16.4</t>
  </si>
  <si>
    <t>2.78</t>
  </si>
  <si>
    <t>7.52</t>
  </si>
  <si>
    <t>11.22</t>
  </si>
  <si>
    <t>37.26</t>
  </si>
  <si>
    <t>EBIT / Interest Expense</t>
  </si>
  <si>
    <t>-260.6</t>
  </si>
  <si>
    <t>EBITDA / Interest Expense</t>
  </si>
  <si>
    <t>-231.98</t>
  </si>
  <si>
    <t>(EBITDA - Capex) / Interest Expense</t>
  </si>
  <si>
    <t>Total Debt / EBITDA</t>
  </si>
  <si>
    <t>Net Debt / EBITDA</t>
  </si>
  <si>
    <t>0.75</t>
  </si>
  <si>
    <t>2.51</t>
  </si>
  <si>
    <t>1.6</t>
  </si>
  <si>
    <t>2.14</t>
  </si>
  <si>
    <t>Total Debt / (EBITDA - Capex)</t>
  </si>
  <si>
    <t>Net Debt / (EBITDA - Capex)</t>
  </si>
  <si>
    <t>Growth Over Prior Year</t>
  </si>
  <si>
    <t>EBITDA, 1 Yr. Growth %</t>
  </si>
  <si>
    <t>255.86</t>
  </si>
  <si>
    <t>156.41</t>
  </si>
  <si>
    <t>-29.1</t>
  </si>
  <si>
    <t>EBITA, 1 Yr. Growth %</t>
  </si>
  <si>
    <t>183.24</t>
  </si>
  <si>
    <t>-29.07</t>
  </si>
  <si>
    <t>41.53</t>
  </si>
  <si>
    <t>EBIT, 1 Yr. Growth %</t>
  </si>
  <si>
    <t>243.9</t>
  </si>
  <si>
    <t>41.51</t>
  </si>
  <si>
    <t>Earnings From Cont. Operations, 1 Yr. Growth %</t>
  </si>
  <si>
    <t>276.59</t>
  </si>
  <si>
    <t>174.14</t>
  </si>
  <si>
    <t>-38.95</t>
  </si>
  <si>
    <t>68.55</t>
  </si>
  <si>
    <t>Net Income, 1 Yr. Growth %</t>
  </si>
  <si>
    <t>Normalized Net Income, 1 Yr. Growth %</t>
  </si>
  <si>
    <t>253.44</t>
  </si>
  <si>
    <t>176.67</t>
  </si>
  <si>
    <t>-39.51</t>
  </si>
  <si>
    <t>Diluted EPS Before Extra, 1 Yr. Growth %</t>
  </si>
  <si>
    <t>8.39</t>
  </si>
  <si>
    <t>77.72</t>
  </si>
  <si>
    <t>-45.84</t>
  </si>
  <si>
    <t>32.83</t>
  </si>
  <si>
    <t>Total Assets, 1 Yr. Growth %</t>
  </si>
  <si>
    <t>615.97</t>
  </si>
  <si>
    <t>101.18</t>
  </si>
  <si>
    <t>3.65</t>
  </si>
  <si>
    <t>-26.74</t>
  </si>
  <si>
    <t>Tangible Book Value, 1 Yr. Growth %</t>
  </si>
  <si>
    <t>64.6</t>
  </si>
  <si>
    <t>1.95</t>
  </si>
  <si>
    <t>-54.69</t>
  </si>
  <si>
    <t>Common Equity, 1 Yr. Growth %</t>
  </si>
  <si>
    <t>732.59</t>
  </si>
  <si>
    <t>99.9</t>
  </si>
  <si>
    <t>-0.49</t>
  </si>
  <si>
    <t>-48.23</t>
  </si>
  <si>
    <t>Cash From Operations, 1 Yr. Growth %</t>
  </si>
  <si>
    <t>309.18</t>
  </si>
  <si>
    <t>94.19</t>
  </si>
  <si>
    <t>9.42</t>
  </si>
  <si>
    <t>28.37</t>
  </si>
  <si>
    <t>Levered Free Cash Flow, 1 Yr. Growth %</t>
  </si>
  <si>
    <t>-39.97</t>
  </si>
  <si>
    <t>111.75</t>
  </si>
  <si>
    <t>63.76</t>
  </si>
  <si>
    <t>Unlevered Free Cash Flow, 1 Yr. Growth %</t>
  </si>
  <si>
    <t>-41.17</t>
  </si>
  <si>
    <t>117.7</t>
  </si>
  <si>
    <t>Compound Annual Growth Rate Over Two Years</t>
  </si>
  <si>
    <t>EBITDA, 2 Yr. CAGR %</t>
  </si>
  <si>
    <t>42.89</t>
  </si>
  <si>
    <t>EBITA, 2 Yr. CAGR %</t>
  </si>
  <si>
    <t>125.55</t>
  </si>
  <si>
    <t>41.73</t>
  </si>
  <si>
    <t>0.2</t>
  </si>
  <si>
    <t>EBIT, 2 Yr. CAGR %</t>
  </si>
  <si>
    <t>41.71</t>
  </si>
  <si>
    <t>0.17</t>
  </si>
  <si>
    <t>Earnings From Cont. Operations, 2 Yr. CAGR %</t>
  </si>
  <si>
    <t>125.22</t>
  </si>
  <si>
    <t>29.37</t>
  </si>
  <si>
    <t>1.44</t>
  </si>
  <si>
    <t>Net Income, 2 Yr. CAGR %</t>
  </si>
  <si>
    <t>Normalized Net Income, 2 Yr. CAGR %</t>
  </si>
  <si>
    <t>126.26</t>
  </si>
  <si>
    <t>0.97</t>
  </si>
  <si>
    <t>Diluted EPS Before Extra, 2 Yr. CAGR %</t>
  </si>
  <si>
    <t>12.67</t>
  </si>
  <si>
    <t>-1.89</t>
  </si>
  <si>
    <t>-15.18</t>
  </si>
  <si>
    <t>Total Assets, 2 Yr. CAGR %</t>
  </si>
  <si>
    <t>270.27</t>
  </si>
  <si>
    <t>44.41</t>
  </si>
  <si>
    <t>-12.86</t>
  </si>
  <si>
    <t>Tangible Book Value, 2 Yr. CAGR %</t>
  </si>
  <si>
    <t>411.34</t>
  </si>
  <si>
    <t>29.54</t>
  </si>
  <si>
    <t>-32.03</t>
  </si>
  <si>
    <t>Common Equity, 2 Yr. CAGR %</t>
  </si>
  <si>
    <t>289.42</t>
  </si>
  <si>
    <t>41.04</t>
  </si>
  <si>
    <t>-28.22</t>
  </si>
  <si>
    <t>Cash From Operations, 2 Yr. CAGR %</t>
  </si>
  <si>
    <t>189.07</t>
  </si>
  <si>
    <t>45.77</t>
  </si>
  <si>
    <t>18.52</t>
  </si>
  <si>
    <t>Levered Free Cash Flow, 2 Yr. CAGR %</t>
  </si>
  <si>
    <t>12.75</t>
  </si>
  <si>
    <t>77.6</t>
  </si>
  <si>
    <t>Unlevered Free Cash Flow, 2 Yr. CAGR %</t>
  </si>
  <si>
    <t>13.17</t>
  </si>
  <si>
    <t>80.08</t>
  </si>
  <si>
    <t>Compound Annual Growth Rate Over Three Years</t>
  </si>
  <si>
    <t>EBITA, 3 Yr. CAGR %</t>
  </si>
  <si>
    <t>53.38</t>
  </si>
  <si>
    <t>41.66</t>
  </si>
  <si>
    <t>EBIT, 3 Yr. CAGR %</t>
  </si>
  <si>
    <t>53.36</t>
  </si>
  <si>
    <t>41.64</t>
  </si>
  <si>
    <t>Earnings From Cont. Operations, 3 Yr. CAGR %</t>
  </si>
  <si>
    <t>45.76</t>
  </si>
  <si>
    <t>41.3</t>
  </si>
  <si>
    <t>Net Income, 3 Yr. CAGR %</t>
  </si>
  <si>
    <t>Normalized Net Income, 3 Yr. CAGR %</t>
  </si>
  <si>
    <t>Diluted EPS Before Extra, 3 Yr. CAGR %</t>
  </si>
  <si>
    <t>-11.74</t>
  </si>
  <si>
    <t>8.54</t>
  </si>
  <si>
    <t>Total Assets, 3 Yr. CAGR %</t>
  </si>
  <si>
    <t>142.22</t>
  </si>
  <si>
    <t>15.17</t>
  </si>
  <si>
    <t>Tangible Book Value, 3 Yr. CAGR %</t>
  </si>
  <si>
    <t>198.72</t>
  </si>
  <si>
    <t>-8.73</t>
  </si>
  <si>
    <t>Common Equity, 3 Yr. CAGR %</t>
  </si>
  <si>
    <t>147.11</t>
  </si>
  <si>
    <t>0.99</t>
  </si>
  <si>
    <t>Cash From Operations, 3 Yr. CAGR %</t>
  </si>
  <si>
    <t>109.1</t>
  </si>
  <si>
    <t>39.72</t>
  </si>
  <si>
    <t>Levered Free Cash Flow, 3 Yr. CAGR %</t>
  </si>
  <si>
    <t>23.72</t>
  </si>
  <si>
    <t>Unlevered Free Cash Flow, 3 Yr. CAGR %</t>
  </si>
  <si>
    <t>24.03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</si>
  <si>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</si>
  <si>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</si>
  <si>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</si>
  <si>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</si>
  <si>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</si>
  <si>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</si>
  <si>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</si>
  <si>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</si>
  <si>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3,449</t>
  </si>
  <si>
    <t>590.2</t>
  </si>
  <si>
    <t>82.66</t>
  </si>
  <si>
    <t>146.7</t>
  </si>
  <si>
    <t>508.2</t>
  </si>
  <si>
    <t>-</t>
  </si>
  <si>
    <t>Change</t>
  </si>
  <si>
    <t>-82.89%</t>
  </si>
  <si>
    <t>-85.99%</t>
  </si>
  <si>
    <t>77.54%</t>
  </si>
  <si>
    <t>246.3%</t>
  </si>
  <si>
    <t>0%</t>
  </si>
  <si>
    <t>Enterprise Value (EV)
                                    1</t>
  </si>
  <si>
    <t>3,368</t>
  </si>
  <si>
    <t>456.6</t>
  </si>
  <si>
    <t>-59.49</t>
  </si>
  <si>
    <t>61.17</t>
  </si>
  <si>
    <t>258</t>
  </si>
  <si>
    <t>357</t>
  </si>
  <si>
    <t>259.5</t>
  </si>
  <si>
    <t>-86.44%</t>
  </si>
  <si>
    <t>-113.03%</t>
  </si>
  <si>
    <t>-202.83%</t>
  </si>
  <si>
    <t>321.75%</t>
  </si>
  <si>
    <t>38.37%</t>
  </si>
  <si>
    <t>-27.31%</t>
  </si>
  <si>
    <t>P/E ratio</t>
  </si>
  <si>
    <t>-30.5x</t>
  </si>
  <si>
    <t>-6x</t>
  </si>
  <si>
    <t>-1.2x</t>
  </si>
  <si>
    <t>-1.5x</t>
  </si>
  <si>
    <t>-4.7x</t>
  </si>
  <si>
    <t>-4.8x</t>
  </si>
  <si>
    <t>-5.16x</t>
  </si>
  <si>
    <t>PBR</t>
  </si>
  <si>
    <t>1.83x</t>
  </si>
  <si>
    <t>2.24x</t>
  </si>
  <si>
    <t>4.01x</t>
  </si>
  <si>
    <t>2.86x</t>
  </si>
  <si>
    <t>PEG</t>
  </si>
  <si>
    <t>-0x</t>
  </si>
  <si>
    <t>0x</t>
  </si>
  <si>
    <t>0.1x</t>
  </si>
  <si>
    <t>2.27x</t>
  </si>
  <si>
    <t>0.74x</t>
  </si>
  <si>
    <t>Capitalization / Revenue</t>
  </si>
  <si>
    <t>45.7x</t>
  </si>
  <si>
    <t>EV / Revenue</t>
  </si>
  <si>
    <t>23.4x</t>
  </si>
  <si>
    <t>EV / EBITDA</t>
  </si>
  <si>
    <t>-106x</t>
  </si>
  <si>
    <t>-5x</t>
  </si>
  <si>
    <t>0.94x</t>
  </si>
  <si>
    <t>-0.67x</t>
  </si>
  <si>
    <t>-2.69x</t>
  </si>
  <si>
    <t>-3.31x</t>
  </si>
  <si>
    <t>-2.2x</t>
  </si>
  <si>
    <t>EV / EBIT</t>
  </si>
  <si>
    <t>-4.87x</t>
  </si>
  <si>
    <t>0.9x</t>
  </si>
  <si>
    <t>-0.65x</t>
  </si>
  <si>
    <t>-2.62x</t>
  </si>
  <si>
    <t>-2.91x</t>
  </si>
  <si>
    <t>-2.07x</t>
  </si>
  <si>
    <t>EV / FCF</t>
  </si>
  <si>
    <t>-139x</t>
  </si>
  <si>
    <t>-9.97x</t>
  </si>
  <si>
    <t>1.19x</t>
  </si>
  <si>
    <t>-0.95x</t>
  </si>
  <si>
    <t>-3.48x</t>
  </si>
  <si>
    <t>-3.83x</t>
  </si>
  <si>
    <t>-2.06x</t>
  </si>
  <si>
    <t>FCF Yield</t>
  </si>
  <si>
    <t>-0.72%</t>
  </si>
  <si>
    <t>-10%</t>
  </si>
  <si>
    <t>84.3%</t>
  </si>
  <si>
    <t>-105%</t>
  </si>
  <si>
    <t>-28.7%</t>
  </si>
  <si>
    <t>-26.1%</t>
  </si>
  <si>
    <t>-48.6%</t>
  </si>
  <si>
    <t>Dividend per Share
                                    2</t>
  </si>
  <si>
    <t>Rate of return</t>
  </si>
  <si>
    <t>EPS
                                    2</t>
  </si>
  <si>
    <t>-1.5</t>
  </si>
  <si>
    <t>-3.45</t>
  </si>
  <si>
    <t>-1.474</t>
  </si>
  <si>
    <t>-1.443</t>
  </si>
  <si>
    <t>-1.343</t>
  </si>
  <si>
    <t>Distribution rate</t>
  </si>
  <si>
    <t>Net sales
                                    1</t>
  </si>
  <si>
    <t>11.11</t>
  </si>
  <si>
    <t>EBITDA
                                    1</t>
  </si>
  <si>
    <t>-31.89</t>
  </si>
  <si>
    <t>-91.24</t>
  </si>
  <si>
    <t>-63.15</t>
  </si>
  <si>
    <t>-90.7</t>
  </si>
  <si>
    <t>-95.75</t>
  </si>
  <si>
    <t>-107.7</t>
  </si>
  <si>
    <t>-117.8</t>
  </si>
  <si>
    <t>EBIT
                                    1</t>
  </si>
  <si>
    <t>-93.85</t>
  </si>
  <si>
    <t>-66.33</t>
  </si>
  <si>
    <t>-93.87</t>
  </si>
  <si>
    <t>-98.43</t>
  </si>
  <si>
    <t>-122.8</t>
  </si>
  <si>
    <t>-125.1</t>
  </si>
  <si>
    <t>Net income
                                    1</t>
  </si>
  <si>
    <t>-35.34</t>
  </si>
  <si>
    <t>-93.04</t>
  </si>
  <si>
    <t>-56.8</t>
  </si>
  <si>
    <t>-95.73</t>
  </si>
  <si>
    <t>-100.2</t>
  </si>
  <si>
    <t>-116.6</t>
  </si>
  <si>
    <t>-115</t>
  </si>
  <si>
    <t>Net Debt
                                    1</t>
  </si>
  <si>
    <t>-80.09</t>
  </si>
  <si>
    <t>-133.5</t>
  </si>
  <si>
    <t>-142.1</t>
  </si>
  <si>
    <t>-85.58</t>
  </si>
  <si>
    <t>-250.2</t>
  </si>
  <si>
    <t>-151.2</t>
  </si>
  <si>
    <t>-248.7</t>
  </si>
  <si>
    <t>Reference price
                                    2</t>
  </si>
  <si>
    <t>45.750</t>
  </si>
  <si>
    <t>20.700</t>
  </si>
  <si>
    <t>2.200</t>
  </si>
  <si>
    <t>3.660</t>
  </si>
  <si>
    <t>6.930</t>
  </si>
  <si>
    <t>Nbr of stocks (in thousands)</t>
  </si>
  <si>
    <t>75,377</t>
  </si>
  <si>
    <t>28,511</t>
  </si>
  <si>
    <t>37,571</t>
  </si>
  <si>
    <t>40,095</t>
  </si>
  <si>
    <t>73,332</t>
  </si>
  <si>
    <t>Announcement Date</t>
  </si>
  <si>
    <t>3/30/21</t>
  </si>
  <si>
    <t>3/28/22</t>
  </si>
  <si>
    <t>3/9/23</t>
  </si>
  <si>
    <t>2/28/24</t>
  </si>
  <si>
    <t>address1</t>
  </si>
  <si>
    <t>One World Trade Center</t>
  </si>
  <si>
    <t>address2</t>
  </si>
  <si>
    <t>Suite 8500</t>
  </si>
  <si>
    <t>city</t>
  </si>
  <si>
    <t>New York</t>
  </si>
  <si>
    <t>state</t>
  </si>
  <si>
    <t>NY</t>
  </si>
  <si>
    <t>zip</t>
  </si>
  <si>
    <t>10007</t>
  </si>
  <si>
    <t>country</t>
  </si>
  <si>
    <t>phone</t>
  </si>
  <si>
    <t>212-220-6633</t>
  </si>
  <si>
    <t>website</t>
  </si>
  <si>
    <t>https://www.mindmed.co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</si>
  <si>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</si>
  <si>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</si>
  <si>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</si>
  <si>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</si>
  <si>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</si>
  <si>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</si>
  <si>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</si>
  <si>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</si>
  <si>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</si>
  <si>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</si>
  <si>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</si>
  <si>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Mind Medicine (MindMed) Inc., a clinical stage biopharmaceutical company, develops novel products to treat brain health disorders. The company's lead product candidates include MM-120, which is in phase 2 for the treatment of generalized anxiety disorder and attention deficit hyperactivity disorder; and MM-402, a R-enantiomer of 3,4-methylenedioxymethamphetamine, which is in phase I clinical trials for the treatment of core symptoms of autism spectrum disorder. Mind Medicine (MindMed) Inc. is headquartered in New York, New York.</t>
  </si>
  <si>
    <t>fullTimeEmployees</t>
  </si>
  <si>
    <t>companyOfficers</t>
  </si>
  <si>
    <t>[{'maxAge': 1, 'name': 'Mr. Robert  Barrow', 'age': 35, 'title': 'CEO &amp; Director', 'yearBorn': 1989, 'fiscalYear': 2023, 'totalPay': 931133, 'exercisedValue': 0, 'unexercisedValue': 0}, {'maxAge': 1, 'name': 'Dr. Daniel Rollings Karlin M.A., M.D.', 'age': 44, 'title': 'Chief Medical Officer', 'yearBorn': 1980, 'fiscalYear': 2023, 'totalPay': 658522, 'exercisedValue': 0, 'unexercisedValue': 0}, {'maxAge': 1, 'name': 'Dr. Miriam Halperin Wernli B.A., M.A., M.B.A., MBA, Ph.D.', 'age': 71, 'title': 'Executive President', 'yearBorn': 1953, 'fiscalYear': 2023, 'totalPay': 552464, 'exercisedValue': 0, 'unexercisedValue': 1030416}, {'maxAge': 1, 'name': 'Dr. Scott M. Freeman M.D.', 'age': 67, 'title': 'Co-Founder &amp; Clinical Advisor', 'yearBorn': 1957, 'fiscalYear': 2023, 'totalPay': 262089, 'exercisedValue': 0, 'unexercisedValue': 0}, {'maxAge': 1, 'name': 'Mr. Leonard  Latchman', 'title': 'Co-founder', 'fiscalYear': 2023, 'exercisedValue': 0, 'unexercisedValue': 0}, {'maxAge': 1, 'name': 'Ms. Carrie F. Liao CPA, CGMA', 'age': 58, 'title': 'VP &amp; Chief Accounting Officer', 'yearBorn': 1966, 'fiscalYear': 2023, 'exercisedValue': 0, 'unexercisedValue': 0}, {'maxAge': 1, 'name': 'Mr. Mark R. Sullivan J.D.', 'age': 53, 'title': 'Chief Legal Officer &amp; Corporate Secretary', 'yearBorn': 1971, 'fiscalYear': 2023, 'exercisedValue': 0, 'unexercisedValue': 0}, {'maxAge': 1, 'name': 'Dr. Francois P. Lilienthal M.B.A., M.D.', 'title': 'Chief Commercial Officer', 'fiscalYear': 2023, 'exercisedValue': 0, 'unexercisedValue': 0}, {'maxAge': 1, 'name': 'Ms. Stephanie  Fagan', 'title': 'Chief Corporate Affairs Officer', 'fiscalYear': 2023, 'exercisedValue': 0, 'unexercisedValue': 0}, {'maxAge': 1, 'name': 'Dr. Gregg  Pratt Ph.D.', 'title': 'Chief Regulatory &amp; Quality Assurance Officer',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</si>
  <si>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</si>
  <si>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</si>
  <si>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</si>
  <si>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</si>
  <si>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</si>
  <si>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</si>
  <si>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</si>
  <si>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</si>
  <si>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</si>
  <si>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</si>
  <si>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</si>
  <si>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</si>
  <si>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</si>
  <si>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</si>
  <si>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</si>
  <si>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</si>
  <si>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</si>
  <si>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</si>
  <si>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</si>
  <si>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</si>
  <si>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</si>
  <si>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</si>
  <si>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</si>
  <si>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</si>
  <si>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</si>
  <si>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</si>
  <si>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</si>
  <si>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</si>
  <si>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</si>
  <si>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</si>
  <si>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</si>
  <si>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</si>
  <si>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</si>
  <si>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</si>
  <si>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</si>
  <si>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</si>
  <si>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</si>
  <si>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</si>
  <si>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</si>
  <si>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</si>
  <si>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</si>
  <si>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</si>
  <si>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</si>
  <si>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</si>
  <si>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</si>
  <si>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</si>
  <si>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</si>
  <si>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</si>
  <si>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</si>
  <si>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</si>
  <si>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</si>
  <si>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</si>
  <si>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</si>
  <si>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</si>
  <si>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</si>
  <si>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</si>
  <si>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</si>
  <si>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1:15</t>
  </si>
  <si>
    <t>lastSplitDate</t>
  </si>
  <si>
    <t>52WeekChange</t>
  </si>
  <si>
    <t>SandP52WeekChange</t>
  </si>
  <si>
    <t>exchange</t>
  </si>
  <si>
    <t>NMS</t>
  </si>
  <si>
    <t>quoteType</t>
  </si>
  <si>
    <t>EQUITY</t>
  </si>
  <si>
    <t>symbol</t>
  </si>
  <si>
    <t>underlyingSymbol</t>
  </si>
  <si>
    <t>shortName</t>
  </si>
  <si>
    <t>Mind Medicine (MindMed)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</si>
  <si>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</si>
  <si>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</si>
  <si>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</si>
  <si>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</si>
  <si>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</si>
  <si>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</si>
  <si>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</si>
  <si>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82effaa6-cea3-362e-b9a1-33a692529ba0</t>
  </si>
  <si>
    <t>messageBoardId</t>
  </si>
  <si>
    <t>finmb_631045282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</si>
  <si>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</si>
  <si>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</si>
  <si>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</si>
  <si>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</si>
  <si>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</si>
  <si>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</si>
  <si>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</si>
  <si>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</si>
  <si>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</si>
  <si>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</si>
  <si>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</si>
  <si>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totalDebt</t>
  </si>
  <si>
    <t>quickRatio</t>
  </si>
  <si>
    <t>currentRatio</t>
  </si>
  <si>
    <t>debtToEquity</t>
  </si>
  <si>
    <t>returnOnAssets</t>
  </si>
  <si>
    <t>returnOnEquity</t>
  </si>
  <si>
    <t>freeCashflow</t>
  </si>
  <si>
    <t>operatingCashflow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</si>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</sst>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mindmed.co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6.7528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-31.29563465271372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4.6712288E8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3.214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-4.226548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-9.0</v>
      </c>
      <c r="C2" s="1">
        <v>-35.0</v>
      </c>
      <c r="D2" s="1">
        <v>-93.0</v>
      </c>
      <c r="E2" s="1">
        <v>-56.0</v>
      </c>
      <c r="F2" s="1">
        <v>-95.0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47.0</v>
      </c>
      <c r="C3" s="1">
        <v>55.0</v>
      </c>
      <c r="D3" s="1">
        <v>0.0</v>
      </c>
      <c r="E3" s="1">
        <v>-2.0</v>
      </c>
      <c r="F3" s="1">
        <v>-3.0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47.0</v>
      </c>
      <c r="C4" s="1">
        <v>55.0</v>
      </c>
      <c r="D4" s="1">
        <v>0.0</v>
      </c>
      <c r="E4" s="1">
        <v>-2.0</v>
      </c>
      <c r="F4" s="1">
        <v>-3.0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0.0</v>
      </c>
      <c r="C5" s="1">
        <v>0.0</v>
      </c>
      <c r="D5" s="1">
        <v>2.0</v>
      </c>
      <c r="E5" s="1">
        <v>3.0</v>
      </c>
      <c r="F5" s="1">
        <v>3.0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12.0</v>
      </c>
      <c r="C6" s="1">
        <v>8.0</v>
      </c>
      <c r="D6" s="1">
        <v>42.0</v>
      </c>
      <c r="E6" s="1">
        <v>13.0</v>
      </c>
      <c r="F6" s="1">
        <v>15.0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0.0</v>
      </c>
      <c r="C7" s="1">
        <v>2.0</v>
      </c>
      <c r="D7" s="1">
        <v>0.0</v>
      </c>
      <c r="E7" s="1">
        <v>-6.0</v>
      </c>
      <c r="F7" s="1">
        <v>6.0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0.0</v>
      </c>
      <c r="C8" s="1">
        <v>-1.0</v>
      </c>
      <c r="D8" s="1">
        <v>0.0</v>
      </c>
      <c r="E8" s="1">
        <v>0.0</v>
      </c>
      <c r="F8" s="1">
        <v>0.0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3.0</v>
      </c>
      <c r="C9" s="1">
        <v>41.0</v>
      </c>
      <c r="D9" s="1">
        <v>1.0</v>
      </c>
      <c r="E9" s="1">
        <v>-2.0</v>
      </c>
      <c r="F9" s="1">
        <v>2.0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0.0</v>
      </c>
      <c r="C10" s="1">
        <v>0.0</v>
      </c>
      <c r="D10" s="1">
        <v>-1.0</v>
      </c>
      <c r="E10" s="1">
        <v>0.0</v>
      </c>
      <c r="F10" s="1">
        <v>0.0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-5.0</v>
      </c>
      <c r="C11" s="1">
        <v>-82.0</v>
      </c>
      <c r="D11" s="1">
        <v>1.0</v>
      </c>
      <c r="E11" s="1">
        <v>-1.0</v>
      </c>
      <c r="F11" s="1">
        <v>4.0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-5.0</v>
      </c>
      <c r="C12" s="1">
        <v>-24.0</v>
      </c>
      <c r="D12" s="1">
        <v>-45.0</v>
      </c>
      <c r="E12" s="1">
        <v>-50.0</v>
      </c>
      <c r="F12" s="1">
        <v>-64.0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0.0</v>
      </c>
      <c r="C13" s="1">
        <v>0.0</v>
      </c>
      <c r="D13" s="1">
        <v>-29.0</v>
      </c>
      <c r="E13" s="1">
        <v>0.0</v>
      </c>
      <c r="F13" s="1">
        <v>0.0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0.0</v>
      </c>
      <c r="C14" s="1">
        <v>0.0</v>
      </c>
      <c r="D14" s="1">
        <v>-29.0</v>
      </c>
      <c r="E14" s="1">
        <v>0.0</v>
      </c>
      <c r="F14" s="1">
        <v>0.0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0.0</v>
      </c>
      <c r="C15" s="1">
        <v>0.0</v>
      </c>
      <c r="D15" s="1">
        <v>0.0</v>
      </c>
      <c r="E15" s="1">
        <v>0.0</v>
      </c>
      <c r="F15" s="1">
        <v>15.0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0.0</v>
      </c>
      <c r="C16" s="1">
        <v>0.0</v>
      </c>
      <c r="D16" s="1">
        <v>0.0</v>
      </c>
      <c r="E16" s="1">
        <v>0.0</v>
      </c>
      <c r="F16" s="1">
        <v>15.0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17.0</v>
      </c>
      <c r="C17" s="1">
        <v>97.0</v>
      </c>
      <c r="D17" s="1">
        <v>98.0</v>
      </c>
      <c r="E17" s="1">
        <v>43.0</v>
      </c>
      <c r="F17" s="1">
        <v>7.0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0.0</v>
      </c>
      <c r="C18" s="1">
        <v>0.0</v>
      </c>
      <c r="D18" s="1">
        <v>0.0</v>
      </c>
      <c r="E18" s="1">
        <v>-40.0</v>
      </c>
      <c r="F18" s="1">
        <v>0.0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-90.0</v>
      </c>
      <c r="C19" s="1">
        <v>0.0</v>
      </c>
      <c r="D19" s="1">
        <v>0.0</v>
      </c>
      <c r="E19" s="1">
        <v>16.0</v>
      </c>
      <c r="F19" s="1">
        <v>-84.0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16.0</v>
      </c>
      <c r="C20" s="1">
        <v>97.0</v>
      </c>
      <c r="D20" s="1">
        <v>98.0</v>
      </c>
      <c r="E20" s="1">
        <v>59.0</v>
      </c>
      <c r="F20" s="1">
        <v>21.0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0.0</v>
      </c>
      <c r="C21" s="1">
        <v>18.0</v>
      </c>
      <c r="D21" s="1">
        <v>74.0</v>
      </c>
      <c r="E21" s="1">
        <v>-30.0</v>
      </c>
      <c r="F21" s="1">
        <v>7.0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11.0</v>
      </c>
      <c r="C22" s="1">
        <v>73.0</v>
      </c>
      <c r="D22" s="1">
        <v>53.0</v>
      </c>
      <c r="E22" s="1">
        <v>8.0</v>
      </c>
      <c r="F22" s="1">
        <v>-42.0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0.0</v>
      </c>
      <c r="C24" s="1">
        <v>-11.0</v>
      </c>
      <c r="D24" s="1">
        <v>-8.0</v>
      </c>
      <c r="E24" s="1">
        <v>-17.0</v>
      </c>
      <c r="F24" s="1">
        <v>-25.0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0.0</v>
      </c>
      <c r="C25" s="1">
        <v>-11.0</v>
      </c>
      <c r="D25" s="1">
        <v>-7.0</v>
      </c>
      <c r="E25" s="1">
        <v>-17.0</v>
      </c>
      <c r="F25" s="1">
        <v>-25.0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0.0</v>
      </c>
      <c r="C26" s="1">
        <v>42.0</v>
      </c>
      <c r="D26" s="1">
        <v>-5.0</v>
      </c>
      <c r="E26" s="1">
        <v>-7.0</v>
      </c>
      <c r="F26" s="1">
        <v>-14.0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0.0</v>
      </c>
      <c r="C27" s="1">
        <v>0.0</v>
      </c>
      <c r="D27" s="1">
        <v>0.0</v>
      </c>
      <c r="E27" s="1">
        <v>0.0</v>
      </c>
      <c r="F27" s="1">
        <v>15.0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53</v>
      </c>
      <c r="B3" s="1">
        <v>6.0</v>
      </c>
      <c r="C3" s="1">
        <v>80.0</v>
      </c>
      <c r="D3" s="1">
        <v>134.0</v>
      </c>
      <c r="E3" s="1">
        <v>142.0</v>
      </c>
      <c r="F3" s="1">
        <v>99.0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54</v>
      </c>
      <c r="B4" s="1">
        <v>6.0</v>
      </c>
      <c r="C4" s="1">
        <v>80.0</v>
      </c>
      <c r="D4" s="1">
        <v>134.0</v>
      </c>
      <c r="E4" s="1">
        <v>142.0</v>
      </c>
      <c r="F4" s="1">
        <v>99.0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55</v>
      </c>
      <c r="B5" s="1">
        <v>3.0</v>
      </c>
      <c r="C5" s="1">
        <v>87.0</v>
      </c>
      <c r="D5" s="1">
        <v>3.0</v>
      </c>
      <c r="E5" s="1">
        <v>3.0</v>
      </c>
      <c r="F5" s="1">
        <v>4.0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56</v>
      </c>
      <c r="B6" s="1">
        <v>6.0</v>
      </c>
      <c r="C6" s="1">
        <v>80.0</v>
      </c>
      <c r="D6" s="1">
        <v>137.0</v>
      </c>
      <c r="E6" s="1">
        <v>146.0</v>
      </c>
      <c r="F6" s="1">
        <v>104.0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57</v>
      </c>
      <c r="B7" s="1">
        <v>0.0</v>
      </c>
      <c r="C7" s="1">
        <v>0.0</v>
      </c>
      <c r="D7" s="1">
        <v>19.0</v>
      </c>
      <c r="E7" s="1">
        <v>19.0</v>
      </c>
      <c r="F7" s="1">
        <v>19.0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58</v>
      </c>
      <c r="B8" s="1">
        <v>5.0</v>
      </c>
      <c r="C8" s="1">
        <v>4.0</v>
      </c>
      <c r="D8" s="1">
        <v>6.0</v>
      </c>
      <c r="E8" s="1">
        <v>3.0</v>
      </c>
      <c r="F8" s="1">
        <v>52.0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59</v>
      </c>
      <c r="B9" s="1">
        <v>0.0</v>
      </c>
      <c r="C9" s="1">
        <v>0.0</v>
      </c>
      <c r="D9" s="1">
        <v>0.0</v>
      </c>
      <c r="E9" s="1">
        <v>33.0</v>
      </c>
      <c r="F9" s="1">
        <v>22.0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60</v>
      </c>
      <c r="B10" s="1">
        <v>11.0</v>
      </c>
      <c r="C10" s="1">
        <v>85.0</v>
      </c>
      <c r="D10" s="1">
        <v>164.0</v>
      </c>
      <c r="E10" s="1">
        <v>170.0</v>
      </c>
      <c r="F10" s="1">
        <v>125.0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61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62</v>
      </c>
      <c r="B12" s="1">
        <v>1.0</v>
      </c>
      <c r="C12" s="1">
        <v>2.0</v>
      </c>
      <c r="D12" s="1">
        <v>4.0</v>
      </c>
      <c r="E12" s="1">
        <v>2.0</v>
      </c>
      <c r="F12" s="1">
        <v>4.0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63</v>
      </c>
      <c r="B13" s="1">
        <v>78.0</v>
      </c>
      <c r="C13" s="1">
        <v>9.0</v>
      </c>
      <c r="D13" s="1">
        <v>6.0</v>
      </c>
      <c r="E13" s="1">
        <v>5.0</v>
      </c>
      <c r="F13" s="1">
        <v>11.0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64</v>
      </c>
      <c r="B14" s="1">
        <v>0.0</v>
      </c>
      <c r="C14" s="1">
        <v>0.0</v>
      </c>
      <c r="D14" s="1">
        <v>0.0</v>
      </c>
      <c r="E14" s="1">
        <v>7.0</v>
      </c>
      <c r="F14" s="1">
        <v>0.0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65</v>
      </c>
      <c r="B15" s="1">
        <v>0.0</v>
      </c>
      <c r="C15" s="1">
        <v>0.0</v>
      </c>
      <c r="D15" s="1">
        <v>0.0</v>
      </c>
      <c r="E15" s="1">
        <v>9.0</v>
      </c>
      <c r="F15" s="1">
        <v>16.0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66</v>
      </c>
      <c r="B16" s="1">
        <v>1.0</v>
      </c>
      <c r="C16" s="1">
        <v>2.0</v>
      </c>
      <c r="D16" s="1">
        <v>10.0</v>
      </c>
      <c r="E16" s="1">
        <v>17.0</v>
      </c>
      <c r="F16" s="1">
        <v>32.0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67</v>
      </c>
      <c r="B17" s="1">
        <v>0.0</v>
      </c>
      <c r="C17" s="1">
        <v>0.0</v>
      </c>
      <c r="D17" s="1">
        <v>0.0</v>
      </c>
      <c r="E17" s="1">
        <v>0.0</v>
      </c>
      <c r="F17" s="1">
        <v>14.0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68</v>
      </c>
      <c r="B18" s="1">
        <v>0.0</v>
      </c>
      <c r="C18" s="1">
        <v>0.0</v>
      </c>
      <c r="D18" s="1">
        <v>1.0</v>
      </c>
      <c r="E18" s="1">
        <v>1.0</v>
      </c>
      <c r="F18" s="1">
        <v>3.0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69</v>
      </c>
      <c r="B19" s="1">
        <v>1.0</v>
      </c>
      <c r="C19" s="1">
        <v>2.0</v>
      </c>
      <c r="D19" s="1">
        <v>12.0</v>
      </c>
      <c r="E19" s="1">
        <v>19.0</v>
      </c>
      <c r="F19" s="1">
        <v>46.0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70</v>
      </c>
      <c r="B20" s="1">
        <v>15.0</v>
      </c>
      <c r="C20" s="1">
        <v>106.0</v>
      </c>
      <c r="D20" s="1">
        <v>0.0</v>
      </c>
      <c r="E20" s="1">
        <v>0.0</v>
      </c>
      <c r="F20" s="1">
        <v>0.0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71</v>
      </c>
      <c r="B21" s="1">
        <v>0.0</v>
      </c>
      <c r="C21" s="1">
        <v>2.0</v>
      </c>
      <c r="D21" s="1">
        <v>288.0</v>
      </c>
      <c r="E21" s="1">
        <v>345.0</v>
      </c>
      <c r="F21" s="1">
        <v>368.0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72</v>
      </c>
      <c r="B22" s="1">
        <v>-5.0</v>
      </c>
      <c r="C22" s="1">
        <v>-40.0</v>
      </c>
      <c r="D22" s="1">
        <v>-138.0</v>
      </c>
      <c r="E22" s="1">
        <v>-194.0</v>
      </c>
      <c r="F22" s="1">
        <v>-290.0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73</v>
      </c>
      <c r="B23" s="1">
        <v>15.0</v>
      </c>
      <c r="C23" s="1">
        <v>16.0</v>
      </c>
      <c r="D23" s="1">
        <v>1.0</v>
      </c>
      <c r="E23" s="1">
        <v>62.0</v>
      </c>
      <c r="F23" s="1">
        <v>34.0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74</v>
      </c>
      <c r="B24" s="1">
        <v>10.0</v>
      </c>
      <c r="C24" s="1">
        <v>83.0</v>
      </c>
      <c r="D24" s="1">
        <v>152.0</v>
      </c>
      <c r="E24" s="1">
        <v>151.0</v>
      </c>
      <c r="F24" s="1">
        <v>78.0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75</v>
      </c>
      <c r="B25" s="1">
        <v>10.0</v>
      </c>
      <c r="C25" s="1">
        <v>83.0</v>
      </c>
      <c r="D25" s="1">
        <v>152.0</v>
      </c>
      <c r="E25" s="1">
        <v>151.0</v>
      </c>
      <c r="F25" s="1">
        <v>78.0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76</v>
      </c>
      <c r="B26" s="1">
        <v>11.0</v>
      </c>
      <c r="C26" s="1">
        <v>85.0</v>
      </c>
      <c r="D26" s="1">
        <v>164.0</v>
      </c>
      <c r="E26" s="1">
        <v>170.0</v>
      </c>
      <c r="F26" s="1">
        <v>125.0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47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77</v>
      </c>
      <c r="B28" s="1">
        <v>166.0</v>
      </c>
      <c r="C28" s="1">
        <v>75.0</v>
      </c>
      <c r="D28" s="1">
        <v>28.0</v>
      </c>
      <c r="E28" s="1">
        <v>38.0</v>
      </c>
      <c r="F28" s="1">
        <v>41.0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78</v>
      </c>
      <c r="B29" s="1">
        <v>166.0</v>
      </c>
      <c r="C29" s="1">
        <v>75.0</v>
      </c>
      <c r="D29" s="1">
        <v>28.0</v>
      </c>
      <c r="E29" s="1">
        <v>37.0</v>
      </c>
      <c r="F29" s="1">
        <v>41.0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79</v>
      </c>
      <c r="B30" s="1" t="s">
        <v>80</v>
      </c>
      <c r="C30" s="1" t="s">
        <v>81</v>
      </c>
      <c r="D30" s="1" t="s">
        <v>82</v>
      </c>
      <c r="E30" s="1" t="s">
        <v>83</v>
      </c>
      <c r="F30" s="1" t="s">
        <v>84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85</v>
      </c>
      <c r="B31" s="1">
        <v>4.0</v>
      </c>
      <c r="C31" s="1">
        <v>78.0</v>
      </c>
      <c r="D31" s="1">
        <v>125.0</v>
      </c>
      <c r="E31" s="1">
        <v>127.0</v>
      </c>
      <c r="F31" s="1">
        <v>57.0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86</v>
      </c>
      <c r="B32" s="1" t="s">
        <v>87</v>
      </c>
      <c r="C32" s="1" t="s">
        <v>88</v>
      </c>
      <c r="D32" s="1" t="s">
        <v>89</v>
      </c>
      <c r="E32" s="1" t="s">
        <v>90</v>
      </c>
      <c r="F32" s="1" t="s">
        <v>91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92</v>
      </c>
      <c r="B33" s="1" t="s">
        <v>93</v>
      </c>
      <c r="C33" s="1" t="s">
        <v>93</v>
      </c>
      <c r="D33" s="1" t="s">
        <v>93</v>
      </c>
      <c r="E33" s="1">
        <v>7.0</v>
      </c>
      <c r="F33" s="1">
        <v>14.0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94</v>
      </c>
      <c r="B34" s="1">
        <v>-6.0</v>
      </c>
      <c r="C34" s="1">
        <v>-80.0</v>
      </c>
      <c r="D34" s="1">
        <v>-134.0</v>
      </c>
      <c r="E34" s="1">
        <v>-142.0</v>
      </c>
      <c r="F34" s="1">
        <v>-85.0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95</v>
      </c>
      <c r="B35" s="1">
        <v>3.0</v>
      </c>
      <c r="C35" s="1">
        <v>3.0</v>
      </c>
      <c r="D35" s="1">
        <v>3.0</v>
      </c>
      <c r="E35" s="1">
        <v>3.0</v>
      </c>
      <c r="F35" s="1">
        <v>3.0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96</v>
      </c>
      <c r="B36" s="1">
        <v>0.0</v>
      </c>
      <c r="C36" s="1">
        <v>22.0</v>
      </c>
      <c r="D36" s="1">
        <v>41.0</v>
      </c>
      <c r="E36" s="1">
        <v>48.0</v>
      </c>
      <c r="F36" s="1">
        <v>57.0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97</v>
      </c>
      <c r="B2" s="1">
        <v>5.0</v>
      </c>
      <c r="C2" s="1">
        <v>7.0</v>
      </c>
      <c r="D2" s="1">
        <v>58.0</v>
      </c>
      <c r="E2" s="1">
        <v>30.0</v>
      </c>
      <c r="F2" s="1">
        <v>41.0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98</v>
      </c>
      <c r="B3" s="1">
        <v>12.0</v>
      </c>
      <c r="C3" s="1">
        <v>8.0</v>
      </c>
      <c r="D3" s="1">
        <v>0.0</v>
      </c>
      <c r="E3" s="1">
        <v>0.0</v>
      </c>
      <c r="F3" s="1">
        <v>0.0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99</v>
      </c>
      <c r="B4" s="1">
        <v>3.0</v>
      </c>
      <c r="C4" s="1">
        <v>15.0</v>
      </c>
      <c r="D4" s="1">
        <v>34.0</v>
      </c>
      <c r="E4" s="1">
        <v>36.0</v>
      </c>
      <c r="F4" s="1">
        <v>52.0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100</v>
      </c>
      <c r="B5" s="1">
        <v>47.0</v>
      </c>
      <c r="C5" s="1">
        <v>55.0</v>
      </c>
      <c r="D5" s="1">
        <v>0.0</v>
      </c>
      <c r="E5" s="1">
        <v>0.0</v>
      </c>
      <c r="F5" s="1">
        <v>0.0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101</v>
      </c>
      <c r="B6" s="1">
        <v>9.0</v>
      </c>
      <c r="C6" s="1">
        <v>32.0</v>
      </c>
      <c r="D6" s="1">
        <v>93.0</v>
      </c>
      <c r="E6" s="1">
        <v>66.0</v>
      </c>
      <c r="F6" s="1">
        <v>93.0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102</v>
      </c>
      <c r="B7" s="1">
        <v>-9.0</v>
      </c>
      <c r="C7" s="1">
        <v>-32.0</v>
      </c>
      <c r="D7" s="1">
        <v>-93.0</v>
      </c>
      <c r="E7" s="1">
        <v>-66.0</v>
      </c>
      <c r="F7" s="1">
        <v>-93.0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103</v>
      </c>
      <c r="B8" s="1">
        <v>0.0</v>
      </c>
      <c r="C8" s="1">
        <v>0.0</v>
      </c>
      <c r="D8" s="1">
        <v>-35.0</v>
      </c>
      <c r="E8" s="1">
        <v>0.0</v>
      </c>
      <c r="F8" s="1">
        <v>0.0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104</v>
      </c>
      <c r="B9" s="1">
        <v>1.0</v>
      </c>
      <c r="C9" s="1">
        <v>1.0</v>
      </c>
      <c r="D9" s="1">
        <v>0.0</v>
      </c>
      <c r="E9" s="1">
        <v>1.0</v>
      </c>
      <c r="F9" s="1">
        <v>4.0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105</v>
      </c>
      <c r="B10" s="1">
        <v>1.0</v>
      </c>
      <c r="C10" s="1">
        <v>1.0</v>
      </c>
      <c r="D10" s="1">
        <v>-35.0</v>
      </c>
      <c r="E10" s="1">
        <v>1.0</v>
      </c>
      <c r="F10" s="1">
        <v>4.0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106</v>
      </c>
      <c r="B11" s="1">
        <v>3.0</v>
      </c>
      <c r="C11" s="1">
        <v>13.0</v>
      </c>
      <c r="D11" s="1">
        <v>-8.0</v>
      </c>
      <c r="E11" s="1">
        <v>19.0</v>
      </c>
      <c r="F11" s="1">
        <v>15.0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107</v>
      </c>
      <c r="B12" s="1">
        <v>0.0</v>
      </c>
      <c r="C12" s="1">
        <v>-87.0</v>
      </c>
      <c r="D12" s="1">
        <v>10.0</v>
      </c>
      <c r="E12" s="1">
        <v>7.0</v>
      </c>
      <c r="F12" s="1">
        <v>-6.0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108</v>
      </c>
      <c r="B13" s="1">
        <v>-9.0</v>
      </c>
      <c r="C13" s="1">
        <v>-33.0</v>
      </c>
      <c r="D13" s="1">
        <v>-93.0</v>
      </c>
      <c r="E13" s="1">
        <v>-56.0</v>
      </c>
      <c r="F13" s="1">
        <v>-95.0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109</v>
      </c>
      <c r="B14" s="1">
        <v>0.0</v>
      </c>
      <c r="C14" s="1">
        <v>0.0</v>
      </c>
      <c r="D14" s="1">
        <v>-30.0</v>
      </c>
      <c r="E14" s="1">
        <v>0.0</v>
      </c>
      <c r="F14" s="1">
        <v>0.0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110</v>
      </c>
      <c r="B15" s="1">
        <v>0.0</v>
      </c>
      <c r="C15" s="1">
        <v>-2.0</v>
      </c>
      <c r="D15" s="1">
        <v>0.0</v>
      </c>
      <c r="E15" s="1">
        <v>0.0</v>
      </c>
      <c r="F15" s="1">
        <v>0.0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111</v>
      </c>
      <c r="B16" s="1">
        <v>-9.0</v>
      </c>
      <c r="C16" s="1">
        <v>-35.0</v>
      </c>
      <c r="D16" s="1">
        <v>-94.0</v>
      </c>
      <c r="E16" s="1">
        <v>-56.0</v>
      </c>
      <c r="F16" s="1">
        <v>-95.0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112</v>
      </c>
      <c r="B17" s="1">
        <v>0.0</v>
      </c>
      <c r="C17" s="1">
        <v>0.0</v>
      </c>
      <c r="D17" s="1">
        <v>-1.0</v>
      </c>
      <c r="E17" s="1">
        <v>0.0</v>
      </c>
      <c r="F17" s="1">
        <v>0.0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113</v>
      </c>
      <c r="B18" s="1">
        <v>-9.0</v>
      </c>
      <c r="C18" s="1">
        <v>-35.0</v>
      </c>
      <c r="D18" s="1">
        <v>-93.0</v>
      </c>
      <c r="E18" s="1">
        <v>-56.0</v>
      </c>
      <c r="F18" s="1">
        <v>-95.0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114</v>
      </c>
      <c r="B19" s="1">
        <v>-9.0</v>
      </c>
      <c r="C19" s="1">
        <v>-35.0</v>
      </c>
      <c r="D19" s="1">
        <v>-93.0</v>
      </c>
      <c r="E19" s="1">
        <v>-56.0</v>
      </c>
      <c r="F19" s="1">
        <v>-95.0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115</v>
      </c>
      <c r="B20" s="1">
        <v>-9.0</v>
      </c>
      <c r="C20" s="1">
        <v>-35.0</v>
      </c>
      <c r="D20" s="1">
        <v>-93.0</v>
      </c>
      <c r="E20" s="1">
        <v>-56.0</v>
      </c>
      <c r="F20" s="1">
        <v>-95.0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116</v>
      </c>
      <c r="B21" s="1">
        <v>-9.0</v>
      </c>
      <c r="C21" s="1">
        <v>-35.0</v>
      </c>
      <c r="D21" s="1">
        <v>-93.0</v>
      </c>
      <c r="E21" s="1">
        <v>-56.0</v>
      </c>
      <c r="F21" s="1">
        <v>-95.0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117</v>
      </c>
      <c r="B22" s="1">
        <v>-9.0</v>
      </c>
      <c r="C22" s="1">
        <v>-35.0</v>
      </c>
      <c r="D22" s="1">
        <v>-93.0</v>
      </c>
      <c r="E22" s="1">
        <v>-56.0</v>
      </c>
      <c r="F22" s="1">
        <v>-95.0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118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119</v>
      </c>
      <c r="B24" s="1" t="s">
        <v>120</v>
      </c>
      <c r="C24" s="1" t="s">
        <v>121</v>
      </c>
      <c r="D24" s="1" t="s">
        <v>122</v>
      </c>
      <c r="E24" s="1" t="s">
        <v>123</v>
      </c>
      <c r="F24" s="1" t="s">
        <v>124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125</v>
      </c>
      <c r="B25" s="1" t="s">
        <v>120</v>
      </c>
      <c r="C25" s="1" t="s">
        <v>121</v>
      </c>
      <c r="D25" s="1" t="s">
        <v>122</v>
      </c>
      <c r="E25" s="1" t="s">
        <v>123</v>
      </c>
      <c r="F25" s="1" t="s">
        <v>124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126</v>
      </c>
      <c r="B26" s="1">
        <v>6.0</v>
      </c>
      <c r="C26" s="1">
        <v>24.0</v>
      </c>
      <c r="D26" s="1">
        <v>27.0</v>
      </c>
      <c r="E26" s="1">
        <v>30.0</v>
      </c>
      <c r="F26" s="1">
        <v>39.0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127</v>
      </c>
      <c r="B27" s="1" t="s">
        <v>120</v>
      </c>
      <c r="C27" s="1" t="s">
        <v>121</v>
      </c>
      <c r="D27" s="1" t="s">
        <v>122</v>
      </c>
      <c r="E27" s="1" t="s">
        <v>123</v>
      </c>
      <c r="F27" s="1" t="s">
        <v>124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128</v>
      </c>
      <c r="B28" s="1" t="s">
        <v>120</v>
      </c>
      <c r="C28" s="1" t="s">
        <v>121</v>
      </c>
      <c r="D28" s="1" t="s">
        <v>122</v>
      </c>
      <c r="E28" s="1" t="s">
        <v>123</v>
      </c>
      <c r="F28" s="1" t="s">
        <v>124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129</v>
      </c>
      <c r="B29" s="1">
        <v>6.0</v>
      </c>
      <c r="C29" s="1">
        <v>24.0</v>
      </c>
      <c r="D29" s="1">
        <v>27.0</v>
      </c>
      <c r="E29" s="1">
        <v>30.0</v>
      </c>
      <c r="F29" s="1">
        <v>39.0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130</v>
      </c>
      <c r="B30" s="1" t="s">
        <v>131</v>
      </c>
      <c r="C30" s="1" t="s">
        <v>132</v>
      </c>
      <c r="D30" s="1" t="s">
        <v>133</v>
      </c>
      <c r="E30" s="1" t="s">
        <v>134</v>
      </c>
      <c r="F30" s="1" t="s">
        <v>135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136</v>
      </c>
      <c r="B31" s="1" t="s">
        <v>131</v>
      </c>
      <c r="C31" s="1" t="s">
        <v>132</v>
      </c>
      <c r="D31" s="1" t="s">
        <v>133</v>
      </c>
      <c r="E31" s="1" t="s">
        <v>134</v>
      </c>
      <c r="F31" s="1" t="s">
        <v>135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47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137</v>
      </c>
      <c r="B33" s="1">
        <v>-8.0</v>
      </c>
      <c r="C33" s="1">
        <v>-31.0</v>
      </c>
      <c r="D33" s="1">
        <v>-83.0</v>
      </c>
      <c r="E33" s="1">
        <v>-66.0</v>
      </c>
      <c r="F33" s="1">
        <v>0.0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138</v>
      </c>
      <c r="B34" s="1">
        <v>-8.0</v>
      </c>
      <c r="C34" s="1">
        <v>-31.0</v>
      </c>
      <c r="D34" s="1">
        <v>-93.0</v>
      </c>
      <c r="E34" s="1">
        <v>-66.0</v>
      </c>
      <c r="F34" s="1">
        <v>-93.0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139</v>
      </c>
      <c r="B35" s="1">
        <v>-9.0</v>
      </c>
      <c r="C35" s="1">
        <v>-32.0</v>
      </c>
      <c r="D35" s="1">
        <v>-93.0</v>
      </c>
      <c r="E35" s="1">
        <v>-66.0</v>
      </c>
      <c r="F35" s="1">
        <v>-93.0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140</v>
      </c>
      <c r="B36" s="1">
        <v>0.0</v>
      </c>
      <c r="C36" s="1">
        <v>0.0</v>
      </c>
      <c r="D36" s="1" t="s">
        <v>141</v>
      </c>
      <c r="E36" s="1">
        <v>0.0</v>
      </c>
      <c r="F36" s="1">
        <v>0.0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142</v>
      </c>
      <c r="B37" s="1">
        <v>0.0</v>
      </c>
      <c r="C37" s="1">
        <v>0.0</v>
      </c>
      <c r="D37" s="1">
        <v>0.0</v>
      </c>
      <c r="E37" s="1">
        <v>0.0</v>
      </c>
      <c r="F37" s="1">
        <v>0.0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143</v>
      </c>
      <c r="B38" s="1">
        <v>0.0</v>
      </c>
      <c r="C38" s="1">
        <v>0.0</v>
      </c>
      <c r="D38" s="1">
        <v>0.0</v>
      </c>
      <c r="E38" s="1">
        <v>0.0</v>
      </c>
      <c r="F38" s="1">
        <v>0.0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144</v>
      </c>
      <c r="B39" s="1">
        <v>0.0</v>
      </c>
      <c r="C39" s="1">
        <v>0.0</v>
      </c>
      <c r="D39" s="1">
        <v>-1.0</v>
      </c>
      <c r="E39" s="1">
        <v>0.0</v>
      </c>
      <c r="F39" s="1">
        <v>0.0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145</v>
      </c>
      <c r="B40" s="1">
        <v>0.0</v>
      </c>
      <c r="C40" s="1">
        <v>0.0</v>
      </c>
      <c r="D40" s="1">
        <v>-1.0</v>
      </c>
      <c r="E40" s="1">
        <v>0.0</v>
      </c>
      <c r="F40" s="1">
        <v>0.0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146</v>
      </c>
      <c r="B41" s="1">
        <v>-5.0</v>
      </c>
      <c r="C41" s="1">
        <v>-20.0</v>
      </c>
      <c r="D41" s="1">
        <v>-58.0</v>
      </c>
      <c r="E41" s="1">
        <v>-35.0</v>
      </c>
      <c r="F41" s="1">
        <v>-59.0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147</v>
      </c>
      <c r="B42" s="1">
        <v>0.0</v>
      </c>
      <c r="C42" s="1">
        <v>0.0</v>
      </c>
      <c r="D42" s="1">
        <v>0.0</v>
      </c>
      <c r="E42" s="1">
        <v>0.0</v>
      </c>
      <c r="F42" s="1">
        <v>70.0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148</v>
      </c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149</v>
      </c>
      <c r="B44" s="1">
        <v>18.0</v>
      </c>
      <c r="C44" s="1">
        <v>0.0</v>
      </c>
      <c r="D44" s="1">
        <v>0.0</v>
      </c>
      <c r="E44" s="1">
        <v>0.0</v>
      </c>
      <c r="F44" s="1">
        <v>0.0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150</v>
      </c>
      <c r="B45" s="1">
        <v>31.0</v>
      </c>
      <c r="C45" s="1">
        <v>0.0</v>
      </c>
      <c r="D45" s="1">
        <v>0.0</v>
      </c>
      <c r="E45" s="1">
        <v>0.0</v>
      </c>
      <c r="F45" s="1">
        <v>0.0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151</v>
      </c>
      <c r="B46" s="1">
        <v>5.0</v>
      </c>
      <c r="C46" s="1">
        <v>7.0</v>
      </c>
      <c r="D46" s="1">
        <v>58.0</v>
      </c>
      <c r="E46" s="1">
        <v>30.0</v>
      </c>
      <c r="F46" s="1">
        <v>41.0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152</v>
      </c>
      <c r="B47" s="1">
        <v>3.0</v>
      </c>
      <c r="C47" s="1">
        <v>15.0</v>
      </c>
      <c r="D47" s="1">
        <v>34.0</v>
      </c>
      <c r="E47" s="1">
        <v>36.0</v>
      </c>
      <c r="F47" s="1">
        <v>52.0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153</v>
      </c>
      <c r="B48" s="1">
        <v>0.0</v>
      </c>
      <c r="C48" s="1">
        <v>0.0</v>
      </c>
      <c r="D48" s="1">
        <v>7.0</v>
      </c>
      <c r="E48" s="1">
        <v>5.0</v>
      </c>
      <c r="F48" s="1">
        <v>7.0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154</v>
      </c>
      <c r="B49" s="1">
        <v>0.0</v>
      </c>
      <c r="C49" s="1">
        <v>0.0</v>
      </c>
      <c r="D49" s="1">
        <v>35.0</v>
      </c>
      <c r="E49" s="1">
        <v>8.0</v>
      </c>
      <c r="F49" s="1">
        <v>8.0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155</v>
      </c>
      <c r="B50" s="1">
        <v>12.0</v>
      </c>
      <c r="C50" s="1">
        <v>8.0</v>
      </c>
      <c r="D50" s="1">
        <v>0.0</v>
      </c>
      <c r="E50" s="1">
        <v>0.0</v>
      </c>
      <c r="F50" s="1">
        <v>0.0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156</v>
      </c>
      <c r="B51" s="1">
        <v>12.0</v>
      </c>
      <c r="C51" s="1">
        <v>8.0</v>
      </c>
      <c r="D51" s="1">
        <v>42.0</v>
      </c>
      <c r="E51" s="1">
        <v>13.0</v>
      </c>
      <c r="F51" s="1">
        <v>15.0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157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158</v>
      </c>
      <c r="B3" s="1">
        <v>0.0</v>
      </c>
      <c r="C3" s="1" t="s">
        <v>159</v>
      </c>
      <c r="D3" s="1" t="s">
        <v>160</v>
      </c>
      <c r="E3" s="1" t="s">
        <v>161</v>
      </c>
      <c r="F3" s="1" t="s">
        <v>162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163</v>
      </c>
      <c r="B4" s="1">
        <v>0.0</v>
      </c>
      <c r="C4" s="1" t="s">
        <v>164</v>
      </c>
      <c r="D4" s="1" t="s">
        <v>165</v>
      </c>
      <c r="E4" s="1" t="s">
        <v>166</v>
      </c>
      <c r="F4" s="1" t="s">
        <v>167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168</v>
      </c>
      <c r="B5" s="1">
        <v>0.0</v>
      </c>
      <c r="C5" s="1" t="s">
        <v>169</v>
      </c>
      <c r="D5" s="1" t="s">
        <v>170</v>
      </c>
      <c r="E5" s="1" t="s">
        <v>171</v>
      </c>
      <c r="F5" s="1" t="s">
        <v>172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173</v>
      </c>
      <c r="B6" s="1">
        <v>0.0</v>
      </c>
      <c r="C6" s="1" t="s">
        <v>169</v>
      </c>
      <c r="D6" s="1" t="s">
        <v>170</v>
      </c>
      <c r="E6" s="1" t="s">
        <v>171</v>
      </c>
      <c r="F6" s="1" t="s">
        <v>172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174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175</v>
      </c>
      <c r="B8" s="1" t="s">
        <v>176</v>
      </c>
      <c r="C8" s="1" t="s">
        <v>177</v>
      </c>
      <c r="D8" s="1" t="s">
        <v>178</v>
      </c>
      <c r="E8" s="1" t="s">
        <v>179</v>
      </c>
      <c r="F8" s="1" t="s">
        <v>180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181</v>
      </c>
      <c r="B9" s="1" t="s">
        <v>182</v>
      </c>
      <c r="C9" s="1" t="s">
        <v>183</v>
      </c>
      <c r="D9" s="1" t="s">
        <v>184</v>
      </c>
      <c r="E9" s="1" t="s">
        <v>185</v>
      </c>
      <c r="F9" s="1" t="s">
        <v>186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187</v>
      </c>
      <c r="B10" s="1" t="s">
        <v>188</v>
      </c>
      <c r="C10" s="1" t="s">
        <v>189</v>
      </c>
      <c r="D10" s="1" t="s">
        <v>190</v>
      </c>
      <c r="E10" s="1" t="s">
        <v>188</v>
      </c>
      <c r="F10" s="1">
        <v>-2.0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191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192</v>
      </c>
      <c r="B12" s="1">
        <v>0.0</v>
      </c>
      <c r="C12" s="1">
        <v>0.0</v>
      </c>
      <c r="D12" s="1">
        <v>0.0</v>
      </c>
      <c r="E12" s="1" t="s">
        <v>193</v>
      </c>
      <c r="F12" s="1" t="s">
        <v>194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195</v>
      </c>
      <c r="B13" s="1">
        <v>0.0</v>
      </c>
      <c r="C13" s="1">
        <v>0.0</v>
      </c>
      <c r="D13" s="1">
        <v>0.0</v>
      </c>
      <c r="E13" s="1" t="s">
        <v>193</v>
      </c>
      <c r="F13" s="1" t="s">
        <v>196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197</v>
      </c>
      <c r="B14" s="1">
        <v>0.0</v>
      </c>
      <c r="C14" s="1">
        <v>0.0</v>
      </c>
      <c r="D14" s="1">
        <v>0.0</v>
      </c>
      <c r="E14" s="1">
        <v>0.0</v>
      </c>
      <c r="F14" s="1" t="s">
        <v>194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198</v>
      </c>
      <c r="B15" s="1">
        <v>0.0</v>
      </c>
      <c r="C15" s="1">
        <v>0.0</v>
      </c>
      <c r="D15" s="1">
        <v>0.0</v>
      </c>
      <c r="E15" s="1">
        <v>0.0</v>
      </c>
      <c r="F15" s="1" t="s">
        <v>196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199</v>
      </c>
      <c r="B16" s="1" t="s">
        <v>200</v>
      </c>
      <c r="C16" s="1" t="s">
        <v>201</v>
      </c>
      <c r="D16" s="1" t="s">
        <v>202</v>
      </c>
      <c r="E16" s="1" t="s">
        <v>203</v>
      </c>
      <c r="F16" s="1" t="s">
        <v>204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205</v>
      </c>
      <c r="B17" s="1">
        <v>0.0</v>
      </c>
      <c r="C17" s="1">
        <v>0.0</v>
      </c>
      <c r="D17" s="1" t="s">
        <v>206</v>
      </c>
      <c r="E17" s="1">
        <v>0.0</v>
      </c>
      <c r="F17" s="1">
        <v>0.0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207</v>
      </c>
      <c r="B18" s="1">
        <v>0.0</v>
      </c>
      <c r="C18" s="1">
        <v>0.0</v>
      </c>
      <c r="D18" s="1" t="s">
        <v>208</v>
      </c>
      <c r="E18" s="1">
        <v>0.0</v>
      </c>
      <c r="F18" s="1">
        <v>0.0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209</v>
      </c>
      <c r="B19" s="1">
        <v>0.0</v>
      </c>
      <c r="C19" s="1">
        <v>0.0</v>
      </c>
      <c r="D19" s="1" t="s">
        <v>208</v>
      </c>
      <c r="E19" s="1">
        <v>0.0</v>
      </c>
      <c r="F19" s="1">
        <v>0.0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210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211</v>
      </c>
      <c r="B21" s="1" t="s">
        <v>212</v>
      </c>
      <c r="C21" s="1" t="s">
        <v>213</v>
      </c>
      <c r="D21" s="1" t="s">
        <v>214</v>
      </c>
      <c r="E21" s="1" t="s">
        <v>215</v>
      </c>
      <c r="F21" s="1">
        <v>0.0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216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217</v>
      </c>
      <c r="B23" s="1" t="s">
        <v>212</v>
      </c>
      <c r="C23" s="1" t="s">
        <v>213</v>
      </c>
      <c r="D23" s="1" t="s">
        <v>214</v>
      </c>
      <c r="E23" s="1" t="s">
        <v>215</v>
      </c>
      <c r="F23" s="1">
        <v>0.0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218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219</v>
      </c>
      <c r="B25" s="1">
        <v>0.0</v>
      </c>
      <c r="C25" s="1" t="s">
        <v>220</v>
      </c>
      <c r="D25" s="1" t="s">
        <v>221</v>
      </c>
      <c r="E25" s="1" t="s">
        <v>222</v>
      </c>
      <c r="F25" s="1">
        <v>0.0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223</v>
      </c>
      <c r="B26" s="1">
        <v>0.0</v>
      </c>
      <c r="C26" s="1" t="s">
        <v>220</v>
      </c>
      <c r="D26" s="1" t="s">
        <v>224</v>
      </c>
      <c r="E26" s="1" t="s">
        <v>225</v>
      </c>
      <c r="F26" s="1" t="s">
        <v>226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227</v>
      </c>
      <c r="B27" s="1">
        <v>0.0</v>
      </c>
      <c r="C27" s="1" t="s">
        <v>228</v>
      </c>
      <c r="D27" s="1" t="s">
        <v>224</v>
      </c>
      <c r="E27" s="1" t="s">
        <v>222</v>
      </c>
      <c r="F27" s="1" t="s">
        <v>229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230</v>
      </c>
      <c r="B28" s="1">
        <v>0.0</v>
      </c>
      <c r="C28" s="1" t="s">
        <v>231</v>
      </c>
      <c r="D28" s="1" t="s">
        <v>232</v>
      </c>
      <c r="E28" s="1" t="s">
        <v>233</v>
      </c>
      <c r="F28" s="1" t="s">
        <v>234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235</v>
      </c>
      <c r="B29" s="1">
        <v>0.0</v>
      </c>
      <c r="C29" s="1" t="s">
        <v>231</v>
      </c>
      <c r="D29" s="1" t="s">
        <v>232</v>
      </c>
      <c r="E29" s="1" t="s">
        <v>233</v>
      </c>
      <c r="F29" s="1" t="s">
        <v>234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236</v>
      </c>
      <c r="B30" s="1">
        <v>0.0</v>
      </c>
      <c r="C30" s="1" t="s">
        <v>237</v>
      </c>
      <c r="D30" s="1" t="s">
        <v>238</v>
      </c>
      <c r="E30" s="1" t="s">
        <v>239</v>
      </c>
      <c r="F30" s="1" t="s">
        <v>234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240</v>
      </c>
      <c r="B31" s="1">
        <v>0.0</v>
      </c>
      <c r="C31" s="1" t="s">
        <v>241</v>
      </c>
      <c r="D31" s="1" t="s">
        <v>242</v>
      </c>
      <c r="E31" s="1" t="s">
        <v>243</v>
      </c>
      <c r="F31" s="1" t="s">
        <v>244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245</v>
      </c>
      <c r="B32" s="1">
        <v>0.0</v>
      </c>
      <c r="C32" s="1" t="s">
        <v>246</v>
      </c>
      <c r="D32" s="1" t="s">
        <v>247</v>
      </c>
      <c r="E32" s="1" t="s">
        <v>248</v>
      </c>
      <c r="F32" s="1" t="s">
        <v>249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250</v>
      </c>
      <c r="B33" s="1">
        <v>0.0</v>
      </c>
      <c r="C33" s="1">
        <v>0.0</v>
      </c>
      <c r="D33" s="1" t="s">
        <v>251</v>
      </c>
      <c r="E33" s="1" t="s">
        <v>252</v>
      </c>
      <c r="F33" s="1" t="s">
        <v>253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254</v>
      </c>
      <c r="B34" s="1">
        <v>0.0</v>
      </c>
      <c r="C34" s="1" t="s">
        <v>255</v>
      </c>
      <c r="D34" s="1" t="s">
        <v>256</v>
      </c>
      <c r="E34" s="1" t="s">
        <v>257</v>
      </c>
      <c r="F34" s="1" t="s">
        <v>258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259</v>
      </c>
      <c r="B35" s="1">
        <v>0.0</v>
      </c>
      <c r="C35" s="1" t="s">
        <v>260</v>
      </c>
      <c r="D35" s="1" t="s">
        <v>261</v>
      </c>
      <c r="E35" s="1" t="s">
        <v>262</v>
      </c>
      <c r="F35" s="1" t="s">
        <v>263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264</v>
      </c>
      <c r="B36" s="1">
        <v>0.0</v>
      </c>
      <c r="C36" s="1">
        <v>0.0</v>
      </c>
      <c r="D36" s="1" t="s">
        <v>265</v>
      </c>
      <c r="E36" s="1" t="s">
        <v>266</v>
      </c>
      <c r="F36" s="1" t="s">
        <v>267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268</v>
      </c>
      <c r="B37" s="1">
        <v>0.0</v>
      </c>
      <c r="C37" s="1">
        <v>0.0</v>
      </c>
      <c r="D37" s="1" t="s">
        <v>269</v>
      </c>
      <c r="E37" s="1" t="s">
        <v>270</v>
      </c>
      <c r="F37" s="1" t="s">
        <v>267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271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272</v>
      </c>
      <c r="B39" s="1">
        <v>0.0</v>
      </c>
      <c r="C39" s="1">
        <v>0.0</v>
      </c>
      <c r="D39" s="1">
        <v>0.0</v>
      </c>
      <c r="E39" s="1" t="s">
        <v>273</v>
      </c>
      <c r="F39" s="1">
        <v>0.0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274</v>
      </c>
      <c r="B40" s="1">
        <v>0.0</v>
      </c>
      <c r="C40" s="1">
        <v>0.0</v>
      </c>
      <c r="D40" s="1" t="s">
        <v>275</v>
      </c>
      <c r="E40" s="1" t="s">
        <v>276</v>
      </c>
      <c r="F40" s="1" t="s">
        <v>277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278</v>
      </c>
      <c r="B41" s="1">
        <v>0.0</v>
      </c>
      <c r="C41" s="1">
        <v>0.0</v>
      </c>
      <c r="D41" s="1" t="s">
        <v>275</v>
      </c>
      <c r="E41" s="1" t="s">
        <v>279</v>
      </c>
      <c r="F41" s="1" t="s">
        <v>280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281</v>
      </c>
      <c r="B42" s="1">
        <v>0.0</v>
      </c>
      <c r="C42" s="1">
        <v>0.0</v>
      </c>
      <c r="D42" s="1" t="s">
        <v>282</v>
      </c>
      <c r="E42" s="1" t="s">
        <v>283</v>
      </c>
      <c r="F42" s="1" t="s">
        <v>284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285</v>
      </c>
      <c r="B43" s="1">
        <v>0.0</v>
      </c>
      <c r="C43" s="1">
        <v>0.0</v>
      </c>
      <c r="D43" s="1" t="s">
        <v>282</v>
      </c>
      <c r="E43" s="1" t="s">
        <v>283</v>
      </c>
      <c r="F43" s="1" t="s">
        <v>284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286</v>
      </c>
      <c r="B44" s="1">
        <v>0.0</v>
      </c>
      <c r="C44" s="1">
        <v>0.0</v>
      </c>
      <c r="D44" s="1" t="s">
        <v>287</v>
      </c>
      <c r="E44" s="1" t="s">
        <v>283</v>
      </c>
      <c r="F44" s="1" t="s">
        <v>288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289</v>
      </c>
      <c r="B45" s="1">
        <v>0.0</v>
      </c>
      <c r="C45" s="1">
        <v>0.0</v>
      </c>
      <c r="D45" s="1" t="s">
        <v>290</v>
      </c>
      <c r="E45" s="1" t="s">
        <v>291</v>
      </c>
      <c r="F45" s="1" t="s">
        <v>292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293</v>
      </c>
      <c r="B46" s="1">
        <v>0.0</v>
      </c>
      <c r="C46" s="1">
        <v>0.0</v>
      </c>
      <c r="D46" s="1" t="s">
        <v>294</v>
      </c>
      <c r="E46" s="1" t="s">
        <v>295</v>
      </c>
      <c r="F46" s="1" t="s">
        <v>296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297</v>
      </c>
      <c r="B47" s="1">
        <v>0.0</v>
      </c>
      <c r="C47" s="1">
        <v>0.0</v>
      </c>
      <c r="D47" s="1" t="s">
        <v>298</v>
      </c>
      <c r="E47" s="1" t="s">
        <v>299</v>
      </c>
      <c r="F47" s="1" t="s">
        <v>300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301</v>
      </c>
      <c r="B48" s="1">
        <v>0.0</v>
      </c>
      <c r="C48" s="1">
        <v>0.0</v>
      </c>
      <c r="D48" s="1" t="s">
        <v>302</v>
      </c>
      <c r="E48" s="1" t="s">
        <v>303</v>
      </c>
      <c r="F48" s="1" t="s">
        <v>304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305</v>
      </c>
      <c r="B49" s="1">
        <v>0.0</v>
      </c>
      <c r="C49" s="1">
        <v>0.0</v>
      </c>
      <c r="D49" s="1" t="s">
        <v>306</v>
      </c>
      <c r="E49" s="1" t="s">
        <v>307</v>
      </c>
      <c r="F49" s="1" t="s">
        <v>308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309</v>
      </c>
      <c r="B50" s="1">
        <v>0.0</v>
      </c>
      <c r="C50" s="1">
        <v>0.0</v>
      </c>
      <c r="D50" s="1">
        <v>0.0</v>
      </c>
      <c r="E50" s="1" t="s">
        <v>310</v>
      </c>
      <c r="F50" s="1" t="s">
        <v>311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312</v>
      </c>
      <c r="B51" s="1">
        <v>0.0</v>
      </c>
      <c r="C51" s="1">
        <v>0.0</v>
      </c>
      <c r="D51" s="1">
        <v>0.0</v>
      </c>
      <c r="E51" s="1" t="s">
        <v>313</v>
      </c>
      <c r="F51" s="1" t="s">
        <v>314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315</v>
      </c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316</v>
      </c>
      <c r="B53" s="1">
        <v>0.0</v>
      </c>
      <c r="C53" s="1">
        <v>0.0</v>
      </c>
      <c r="D53" s="1">
        <v>0.0</v>
      </c>
      <c r="E53" s="1" t="s">
        <v>317</v>
      </c>
      <c r="F53" s="1" t="s">
        <v>318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319</v>
      </c>
      <c r="B54" s="1">
        <v>0.0</v>
      </c>
      <c r="C54" s="1">
        <v>0.0</v>
      </c>
      <c r="D54" s="1">
        <v>0.0</v>
      </c>
      <c r="E54" s="1" t="s">
        <v>320</v>
      </c>
      <c r="F54" s="1" t="s">
        <v>321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322</v>
      </c>
      <c r="B55" s="1">
        <v>0.0</v>
      </c>
      <c r="C55" s="1">
        <v>0.0</v>
      </c>
      <c r="D55" s="1">
        <v>0.0</v>
      </c>
      <c r="E55" s="1" t="s">
        <v>323</v>
      </c>
      <c r="F55" s="1" t="s">
        <v>324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325</v>
      </c>
      <c r="B56" s="1">
        <v>0.0</v>
      </c>
      <c r="C56" s="1">
        <v>0.0</v>
      </c>
      <c r="D56" s="1">
        <v>0.0</v>
      </c>
      <c r="E56" s="1" t="s">
        <v>323</v>
      </c>
      <c r="F56" s="1" t="s">
        <v>324</v>
      </c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326</v>
      </c>
      <c r="B57" s="1">
        <v>0.0</v>
      </c>
      <c r="C57" s="1">
        <v>0.0</v>
      </c>
      <c r="D57" s="1">
        <v>0.0</v>
      </c>
      <c r="E57" s="1" t="s">
        <v>323</v>
      </c>
      <c r="F57" s="1" t="s">
        <v>324</v>
      </c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327</v>
      </c>
      <c r="B58" s="1">
        <v>0.0</v>
      </c>
      <c r="C58" s="1">
        <v>0.0</v>
      </c>
      <c r="D58" s="1">
        <v>0.0</v>
      </c>
      <c r="E58" s="1" t="s">
        <v>328</v>
      </c>
      <c r="F58" s="1" t="s">
        <v>329</v>
      </c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330</v>
      </c>
      <c r="B59" s="1">
        <v>0.0</v>
      </c>
      <c r="C59" s="1">
        <v>0.0</v>
      </c>
      <c r="D59" s="1">
        <v>0.0</v>
      </c>
      <c r="E59" s="1" t="s">
        <v>331</v>
      </c>
      <c r="F59" s="1" t="s">
        <v>332</v>
      </c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333</v>
      </c>
      <c r="B60" s="1">
        <v>0.0</v>
      </c>
      <c r="C60" s="1">
        <v>0.0</v>
      </c>
      <c r="D60" s="1">
        <v>0.0</v>
      </c>
      <c r="E60" s="1" t="s">
        <v>334</v>
      </c>
      <c r="F60" s="1" t="s">
        <v>335</v>
      </c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336</v>
      </c>
      <c r="B61" s="1">
        <v>0.0</v>
      </c>
      <c r="C61" s="1">
        <v>0.0</v>
      </c>
      <c r="D61" s="1">
        <v>0.0</v>
      </c>
      <c r="E61" s="1" t="s">
        <v>337</v>
      </c>
      <c r="F61" s="1" t="s">
        <v>338</v>
      </c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339</v>
      </c>
      <c r="B62" s="1">
        <v>0.0</v>
      </c>
      <c r="C62" s="1">
        <v>0.0</v>
      </c>
      <c r="D62" s="1">
        <v>0.0</v>
      </c>
      <c r="E62" s="1" t="s">
        <v>340</v>
      </c>
      <c r="F62" s="1" t="s">
        <v>341</v>
      </c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342</v>
      </c>
      <c r="B63" s="1">
        <v>0.0</v>
      </c>
      <c r="C63" s="1">
        <v>0.0</v>
      </c>
      <c r="D63" s="1">
        <v>0.0</v>
      </c>
      <c r="E63" s="1">
        <v>0.0</v>
      </c>
      <c r="F63" s="1" t="s">
        <v>343</v>
      </c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344</v>
      </c>
      <c r="B64" s="1">
        <v>0.0</v>
      </c>
      <c r="C64" s="1">
        <v>0.0</v>
      </c>
      <c r="D64" s="1">
        <v>0.0</v>
      </c>
      <c r="E64" s="1">
        <v>0.0</v>
      </c>
      <c r="F64" s="1" t="s">
        <v>345</v>
      </c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25</v>
      </c>
      <c r="B1" s="1" t="s">
        <v>346</v>
      </c>
      <c r="C1" s="1" t="s">
        <v>347</v>
      </c>
      <c r="D1" s="1" t="s">
        <v>348</v>
      </c>
      <c r="E1" s="1" t="s">
        <v>349</v>
      </c>
      <c r="F1" s="1" t="s">
        <v>350</v>
      </c>
      <c r="G1" s="1" t="s">
        <v>351</v>
      </c>
      <c r="H1" s="1" t="s">
        <v>352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353</v>
      </c>
      <c r="B2" s="1" t="s">
        <v>354</v>
      </c>
      <c r="C2" s="1" t="s">
        <v>355</v>
      </c>
      <c r="D2" s="1" t="s">
        <v>356</v>
      </c>
      <c r="E2" s="1" t="s">
        <v>357</v>
      </c>
      <c r="F2" s="1" t="s">
        <v>358</v>
      </c>
      <c r="G2" s="1" t="s">
        <v>358</v>
      </c>
      <c r="H2" s="1" t="s">
        <v>359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360</v>
      </c>
      <c r="B3" s="1" t="s">
        <v>359</v>
      </c>
      <c r="C3" s="1" t="s">
        <v>361</v>
      </c>
      <c r="D3" s="1" t="s">
        <v>362</v>
      </c>
      <c r="E3" s="1" t="s">
        <v>363</v>
      </c>
      <c r="F3" s="1" t="s">
        <v>364</v>
      </c>
      <c r="G3" s="1" t="s">
        <v>365</v>
      </c>
      <c r="H3" s="1" t="s">
        <v>359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366</v>
      </c>
      <c r="B4" s="1" t="s">
        <v>367</v>
      </c>
      <c r="C4" s="1" t="s">
        <v>368</v>
      </c>
      <c r="D4" s="1" t="s">
        <v>369</v>
      </c>
      <c r="E4" s="1" t="s">
        <v>370</v>
      </c>
      <c r="F4" s="1" t="s">
        <v>371</v>
      </c>
      <c r="G4" s="1" t="s">
        <v>372</v>
      </c>
      <c r="H4" s="1" t="s">
        <v>373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360</v>
      </c>
      <c r="B5" s="1" t="s">
        <v>359</v>
      </c>
      <c r="C5" s="1" t="s">
        <v>374</v>
      </c>
      <c r="D5" s="1" t="s">
        <v>375</v>
      </c>
      <c r="E5" s="1" t="s">
        <v>376</v>
      </c>
      <c r="F5" s="1" t="s">
        <v>377</v>
      </c>
      <c r="G5" s="1" t="s">
        <v>378</v>
      </c>
      <c r="H5" s="1" t="s">
        <v>379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380</v>
      </c>
      <c r="B6" s="1" t="s">
        <v>381</v>
      </c>
      <c r="C6" s="1" t="s">
        <v>382</v>
      </c>
      <c r="D6" s="1" t="s">
        <v>383</v>
      </c>
      <c r="E6" s="1" t="s">
        <v>384</v>
      </c>
      <c r="F6" s="1" t="s">
        <v>385</v>
      </c>
      <c r="G6" s="1" t="s">
        <v>386</v>
      </c>
      <c r="H6" s="1" t="s">
        <v>387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388</v>
      </c>
      <c r="B7" s="1" t="s">
        <v>359</v>
      </c>
      <c r="C7" s="1" t="s">
        <v>359</v>
      </c>
      <c r="D7" s="1" t="s">
        <v>359</v>
      </c>
      <c r="E7" s="1" t="s">
        <v>389</v>
      </c>
      <c r="F7" s="1" t="s">
        <v>390</v>
      </c>
      <c r="G7" s="1" t="s">
        <v>391</v>
      </c>
      <c r="H7" s="1" t="s">
        <v>392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393</v>
      </c>
      <c r="B8" s="1" t="s">
        <v>394</v>
      </c>
      <c r="C8" s="1" t="s">
        <v>394</v>
      </c>
      <c r="D8" s="1" t="s">
        <v>395</v>
      </c>
      <c r="E8" s="1" t="s">
        <v>394</v>
      </c>
      <c r="F8" s="1" t="s">
        <v>396</v>
      </c>
      <c r="G8" s="1" t="s">
        <v>397</v>
      </c>
      <c r="H8" s="1" t="s">
        <v>398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399</v>
      </c>
      <c r="B9" s="1" t="s">
        <v>359</v>
      </c>
      <c r="C9" s="1" t="s">
        <v>359</v>
      </c>
      <c r="D9" s="1" t="s">
        <v>359</v>
      </c>
      <c r="E9" s="1" t="s">
        <v>359</v>
      </c>
      <c r="F9" s="1" t="s">
        <v>359</v>
      </c>
      <c r="G9" s="1" t="s">
        <v>359</v>
      </c>
      <c r="H9" s="1" t="s">
        <v>400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401</v>
      </c>
      <c r="B10" s="1" t="s">
        <v>359</v>
      </c>
      <c r="C10" s="1" t="s">
        <v>359</v>
      </c>
      <c r="D10" s="1" t="s">
        <v>359</v>
      </c>
      <c r="E10" s="1" t="s">
        <v>359</v>
      </c>
      <c r="F10" s="1" t="s">
        <v>359</v>
      </c>
      <c r="G10" s="1" t="s">
        <v>359</v>
      </c>
      <c r="H10" s="1" t="s">
        <v>402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403</v>
      </c>
      <c r="B11" s="1" t="s">
        <v>404</v>
      </c>
      <c r="C11" s="1" t="s">
        <v>405</v>
      </c>
      <c r="D11" s="1" t="s">
        <v>406</v>
      </c>
      <c r="E11" s="1" t="s">
        <v>407</v>
      </c>
      <c r="F11" s="1" t="s">
        <v>408</v>
      </c>
      <c r="G11" s="1" t="s">
        <v>409</v>
      </c>
      <c r="H11" s="1" t="s">
        <v>410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411</v>
      </c>
      <c r="B12" s="1" t="s">
        <v>359</v>
      </c>
      <c r="C12" s="1" t="s">
        <v>412</v>
      </c>
      <c r="D12" s="1" t="s">
        <v>413</v>
      </c>
      <c r="E12" s="1" t="s">
        <v>414</v>
      </c>
      <c r="F12" s="1" t="s">
        <v>415</v>
      </c>
      <c r="G12" s="1" t="s">
        <v>416</v>
      </c>
      <c r="H12" s="1" t="s">
        <v>417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418</v>
      </c>
      <c r="B13" s="1" t="s">
        <v>419</v>
      </c>
      <c r="C13" s="1" t="s">
        <v>420</v>
      </c>
      <c r="D13" s="1" t="s">
        <v>421</v>
      </c>
      <c r="E13" s="1" t="s">
        <v>422</v>
      </c>
      <c r="F13" s="1" t="s">
        <v>423</v>
      </c>
      <c r="G13" s="1" t="s">
        <v>424</v>
      </c>
      <c r="H13" s="1" t="s">
        <v>425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426</v>
      </c>
      <c r="B14" s="1" t="s">
        <v>427</v>
      </c>
      <c r="C14" s="1" t="s">
        <v>428</v>
      </c>
      <c r="D14" s="1" t="s">
        <v>429</v>
      </c>
      <c r="E14" s="1" t="s">
        <v>430</v>
      </c>
      <c r="F14" s="1" t="s">
        <v>431</v>
      </c>
      <c r="G14" s="1" t="s">
        <v>432</v>
      </c>
      <c r="H14" s="1" t="s">
        <v>433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434</v>
      </c>
      <c r="B15" s="1" t="s">
        <v>359</v>
      </c>
      <c r="C15" s="1" t="s">
        <v>359</v>
      </c>
      <c r="D15" s="1" t="s">
        <v>359</v>
      </c>
      <c r="E15" s="1" t="s">
        <v>359</v>
      </c>
      <c r="F15" s="1" t="s">
        <v>359</v>
      </c>
      <c r="G15" s="1" t="s">
        <v>359</v>
      </c>
      <c r="H15" s="1" t="s">
        <v>359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435</v>
      </c>
      <c r="B16" s="1" t="s">
        <v>359</v>
      </c>
      <c r="C16" s="1" t="s">
        <v>359</v>
      </c>
      <c r="D16" s="1" t="s">
        <v>359</v>
      </c>
      <c r="E16" s="1" t="s">
        <v>359</v>
      </c>
      <c r="F16" s="1" t="s">
        <v>359</v>
      </c>
      <c r="G16" s="1" t="s">
        <v>359</v>
      </c>
      <c r="H16" s="1" t="s">
        <v>359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436</v>
      </c>
      <c r="B17" s="1" t="s">
        <v>437</v>
      </c>
      <c r="C17" s="1" t="s">
        <v>438</v>
      </c>
      <c r="D17" s="1" t="s">
        <v>123</v>
      </c>
      <c r="E17" s="1" t="s">
        <v>124</v>
      </c>
      <c r="F17" s="1" t="s">
        <v>439</v>
      </c>
      <c r="G17" s="1" t="s">
        <v>440</v>
      </c>
      <c r="H17" s="1" t="s">
        <v>441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442</v>
      </c>
      <c r="B18" s="1" t="s">
        <v>359</v>
      </c>
      <c r="C18" s="1" t="s">
        <v>359</v>
      </c>
      <c r="D18" s="1" t="s">
        <v>359</v>
      </c>
      <c r="E18" s="1" t="s">
        <v>359</v>
      </c>
      <c r="F18" s="1" t="s">
        <v>359</v>
      </c>
      <c r="G18" s="1" t="s">
        <v>359</v>
      </c>
      <c r="H18" s="1" t="s">
        <v>359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443</v>
      </c>
      <c r="B19" s="1" t="s">
        <v>359</v>
      </c>
      <c r="C19" s="1" t="s">
        <v>359</v>
      </c>
      <c r="D19" s="1" t="s">
        <v>359</v>
      </c>
      <c r="E19" s="1" t="s">
        <v>359</v>
      </c>
      <c r="F19" s="1" t="s">
        <v>359</v>
      </c>
      <c r="G19" s="1" t="s">
        <v>359</v>
      </c>
      <c r="H19" s="1" t="s">
        <v>444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445</v>
      </c>
      <c r="B20" s="1" t="s">
        <v>446</v>
      </c>
      <c r="C20" s="1" t="s">
        <v>447</v>
      </c>
      <c r="D20" s="1" t="s">
        <v>448</v>
      </c>
      <c r="E20" s="1" t="s">
        <v>449</v>
      </c>
      <c r="F20" s="1" t="s">
        <v>450</v>
      </c>
      <c r="G20" s="1" t="s">
        <v>451</v>
      </c>
      <c r="H20" s="1" t="s">
        <v>452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453</v>
      </c>
      <c r="B21" s="1" t="s">
        <v>359</v>
      </c>
      <c r="C21" s="1" t="s">
        <v>454</v>
      </c>
      <c r="D21" s="1" t="s">
        <v>455</v>
      </c>
      <c r="E21" s="1" t="s">
        <v>456</v>
      </c>
      <c r="F21" s="1" t="s">
        <v>457</v>
      </c>
      <c r="G21" s="1" t="s">
        <v>458</v>
      </c>
      <c r="H21" s="1" t="s">
        <v>459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460</v>
      </c>
      <c r="B22" s="1" t="s">
        <v>461</v>
      </c>
      <c r="C22" s="1" t="s">
        <v>462</v>
      </c>
      <c r="D22" s="1" t="s">
        <v>463</v>
      </c>
      <c r="E22" s="1" t="s">
        <v>464</v>
      </c>
      <c r="F22" s="1" t="s">
        <v>465</v>
      </c>
      <c r="G22" s="1" t="s">
        <v>466</v>
      </c>
      <c r="H22" s="1" t="s">
        <v>467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468</v>
      </c>
      <c r="B23" s="1" t="s">
        <v>469</v>
      </c>
      <c r="C23" s="1" t="s">
        <v>470</v>
      </c>
      <c r="D23" s="1" t="s">
        <v>471</v>
      </c>
      <c r="E23" s="1" t="s">
        <v>472</v>
      </c>
      <c r="F23" s="1" t="s">
        <v>473</v>
      </c>
      <c r="G23" s="1" t="s">
        <v>474</v>
      </c>
      <c r="H23" s="1" t="s">
        <v>475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476</v>
      </c>
      <c r="B24" s="1" t="s">
        <v>477</v>
      </c>
      <c r="C24" s="1" t="s">
        <v>478</v>
      </c>
      <c r="D24" s="1" t="s">
        <v>479</v>
      </c>
      <c r="E24" s="1" t="s">
        <v>480</v>
      </c>
      <c r="F24" s="1" t="s">
        <v>481</v>
      </c>
      <c r="G24" s="1" t="s">
        <v>481</v>
      </c>
      <c r="H24" s="1" t="s">
        <v>481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482</v>
      </c>
      <c r="B25" s="1" t="s">
        <v>483</v>
      </c>
      <c r="C25" s="1" t="s">
        <v>484</v>
      </c>
      <c r="D25" s="1" t="s">
        <v>485</v>
      </c>
      <c r="E25" s="1" t="s">
        <v>486</v>
      </c>
      <c r="F25" s="1" t="s">
        <v>487</v>
      </c>
      <c r="G25" s="1" t="s">
        <v>487</v>
      </c>
      <c r="H25" s="1" t="s">
        <v>359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488</v>
      </c>
      <c r="B26" s="1" t="s">
        <v>489</v>
      </c>
      <c r="C26" s="1" t="s">
        <v>490</v>
      </c>
      <c r="D26" s="1" t="s">
        <v>491</v>
      </c>
      <c r="E26" s="1" t="s">
        <v>492</v>
      </c>
      <c r="F26" s="1" t="s">
        <v>359</v>
      </c>
      <c r="G26" s="1" t="s">
        <v>359</v>
      </c>
      <c r="H26" s="1" t="s">
        <v>359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493</v>
      </c>
      <c r="B2" s="1" t="s">
        <v>494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495</v>
      </c>
      <c r="B3" s="1" t="s">
        <v>496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497</v>
      </c>
      <c r="B4" s="1" t="s">
        <v>498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499</v>
      </c>
      <c r="B5" s="1" t="s">
        <v>500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501</v>
      </c>
      <c r="B6" s="1" t="s">
        <v>502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503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504</v>
      </c>
      <c r="B8" s="1" t="s">
        <v>505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506</v>
      </c>
      <c r="B9" s="4" t="s">
        <v>507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508</v>
      </c>
      <c r="B10" s="1" t="s">
        <v>509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510</v>
      </c>
      <c r="B11" s="1" t="s">
        <v>511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512</v>
      </c>
      <c r="B12" s="1" t="s">
        <v>509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513</v>
      </c>
      <c r="B13" s="1" t="s">
        <v>514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515</v>
      </c>
      <c r="B14" s="1" t="s">
        <v>516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517</v>
      </c>
      <c r="B15" s="1" t="s">
        <v>514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518</v>
      </c>
      <c r="B16" s="1" t="s">
        <v>519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520</v>
      </c>
      <c r="B17" s="1">
        <v>57.0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521</v>
      </c>
      <c r="B18" s="1" t="s">
        <v>522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523</v>
      </c>
      <c r="B19" s="1">
        <v>8.0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524</v>
      </c>
      <c r="B20" s="1">
        <v>5.0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525</v>
      </c>
      <c r="B21" s="1">
        <v>10.0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526</v>
      </c>
      <c r="B22" s="1">
        <v>3.0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527</v>
      </c>
      <c r="B23" s="1">
        <v>7.0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528</v>
      </c>
      <c r="B24" s="1">
        <v>1.7356896E9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529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530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531</v>
      </c>
      <c r="B27" s="1">
        <v>2.0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532</v>
      </c>
      <c r="B28" s="1">
        <v>6.93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533</v>
      </c>
      <c r="B29" s="1">
        <v>6.7528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534</v>
      </c>
      <c r="B30" s="1">
        <v>6.33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535</v>
      </c>
      <c r="B31" s="1">
        <v>6.82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536</v>
      </c>
      <c r="B32" s="1">
        <v>6.93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537</v>
      </c>
      <c r="B33" s="1">
        <v>6.7528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538</v>
      </c>
      <c r="B34" s="1">
        <v>6.33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539</v>
      </c>
      <c r="B35" s="1">
        <v>6.82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540</v>
      </c>
      <c r="B36" s="1">
        <v>2.332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541</v>
      </c>
      <c r="B37" s="1">
        <v>-4.226548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542</v>
      </c>
      <c r="B38" s="1">
        <v>502357.0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543</v>
      </c>
      <c r="B39" s="1">
        <v>502357.0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544</v>
      </c>
      <c r="B40" s="1">
        <v>1366268.0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545</v>
      </c>
      <c r="B41" s="1">
        <v>1494750.0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546</v>
      </c>
      <c r="B42" s="1">
        <v>1494750.0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547</v>
      </c>
      <c r="B43" s="1">
        <v>6.31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548</v>
      </c>
      <c r="B44" s="1">
        <v>6.44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549</v>
      </c>
      <c r="B45" s="1">
        <v>100.0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550</v>
      </c>
      <c r="B46" s="1">
        <v>100.0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551</v>
      </c>
      <c r="B47" s="1">
        <v>4.6712288E8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552</v>
      </c>
      <c r="B48" s="1">
        <v>3.49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553</v>
      </c>
      <c r="B49" s="1">
        <v>12.22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554</v>
      </c>
      <c r="B50" s="1">
        <v>7.3434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555</v>
      </c>
      <c r="B51" s="1">
        <v>7.548075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556</v>
      </c>
      <c r="B52" s="1" t="s">
        <v>557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558</v>
      </c>
      <c r="B53" s="1">
        <v>2.37215616E8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559</v>
      </c>
      <c r="B54" s="1">
        <v>5.9342203E7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560</v>
      </c>
      <c r="B55" s="1">
        <v>7.3331696E7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561</v>
      </c>
      <c r="B56" s="1">
        <v>9443063.0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562</v>
      </c>
      <c r="B57" s="1">
        <v>1.0054736E7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563</v>
      </c>
      <c r="B58" s="1">
        <v>1.7316288E9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564</v>
      </c>
      <c r="B59" s="1">
        <v>1.734048E9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565</v>
      </c>
      <c r="B60" s="1">
        <v>0.1288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566</v>
      </c>
      <c r="B61" s="1">
        <v>0.00698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567</v>
      </c>
      <c r="B62" s="1">
        <v>0.68226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568</v>
      </c>
      <c r="B63" s="1">
        <v>6.41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569</v>
      </c>
      <c r="B64" s="1">
        <v>0.1289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570</v>
      </c>
      <c r="B65" s="1">
        <v>7.3331696E7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571</v>
      </c>
      <c r="B66" s="1">
        <v>3.214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572</v>
      </c>
      <c r="B67" s="1">
        <v>1.981954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573</v>
      </c>
      <c r="B68" s="1">
        <v>1.7039808E9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574</v>
      </c>
      <c r="B69" s="1">
        <v>1.7356032E9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575</v>
      </c>
      <c r="B70" s="1">
        <v>1.7276544E9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576</v>
      </c>
      <c r="B71" s="1">
        <v>-9.7802E7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577</v>
      </c>
      <c r="B72" s="1">
        <v>-1.71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578</v>
      </c>
      <c r="B73" s="1">
        <v>-1.37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579</v>
      </c>
      <c r="B74" s="1" t="s">
        <v>580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581</v>
      </c>
      <c r="B75" s="1">
        <v>1.6617312E9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582</v>
      </c>
      <c r="B76" s="1">
        <v>0.79999995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583</v>
      </c>
      <c r="B77" s="1">
        <v>0.22263205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584</v>
      </c>
      <c r="B78" s="1" t="s">
        <v>585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586</v>
      </c>
      <c r="B79" s="1" t="s">
        <v>587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588</v>
      </c>
      <c r="B80" s="1" t="s">
        <v>1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589</v>
      </c>
      <c r="B81" s="1" t="s">
        <v>1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590</v>
      </c>
      <c r="B82" s="1" t="s">
        <v>591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592</v>
      </c>
      <c r="B83" s="1" t="s">
        <v>591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593</v>
      </c>
      <c r="B84" s="1">
        <v>1.4792202E9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594</v>
      </c>
      <c r="B85" s="1" t="s">
        <v>595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596</v>
      </c>
      <c r="B86" s="1" t="s">
        <v>597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598</v>
      </c>
      <c r="B87" s="1" t="s">
        <v>599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600</v>
      </c>
      <c r="B88" s="1" t="s">
        <v>601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602</v>
      </c>
      <c r="B89" s="1">
        <v>-1.8E7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603</v>
      </c>
      <c r="B90" s="1">
        <v>6.37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604</v>
      </c>
      <c r="B91" s="1">
        <v>55.0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605</v>
      </c>
      <c r="B92" s="1">
        <v>16.0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606</v>
      </c>
      <c r="B93" s="1">
        <v>25.88889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607</v>
      </c>
      <c r="B94" s="1">
        <v>20.0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608</v>
      </c>
      <c r="B95" s="1" t="s">
        <v>609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610</v>
      </c>
      <c r="B96" s="1">
        <v>9.0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611</v>
      </c>
      <c r="B97" s="1">
        <v>2.95284E8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612</v>
      </c>
      <c r="B98" s="1">
        <v>4.027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613</v>
      </c>
      <c r="B99" s="1">
        <v>2.4311E7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614</v>
      </c>
      <c r="B100" s="1">
        <v>8.877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615</v>
      </c>
      <c r="B101" s="1">
        <v>8.999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616</v>
      </c>
      <c r="B102" s="1">
        <v>9.272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617</v>
      </c>
      <c r="B103" s="1">
        <v>-0.25378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618</v>
      </c>
      <c r="B104" s="1">
        <v>-0.54612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619</v>
      </c>
      <c r="B105" s="1">
        <v>-4.0368124E7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620</v>
      </c>
      <c r="B106" s="1">
        <v>-7.4341E7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621</v>
      </c>
      <c r="B107" s="1" t="s">
        <v>557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622</v>
      </c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49</v>
      </c>
      <c r="B3" s="1">
        <v>0.0</v>
      </c>
      <c r="C3" s="1">
        <v>-11.0</v>
      </c>
      <c r="D3" s="1">
        <v>-7.0</v>
      </c>
      <c r="E3" s="1">
        <v>-17.0</v>
      </c>
      <c r="F3" s="1">
        <v>-25.0</v>
      </c>
      <c r="G3" s="1">
        <f>IF(F3*FORECAST(G2,B3:F3,B2:F2)&gt;0,FORECAST(G2,B3:F3,B2:F2),F3)*$X$1</f>
        <v>-28.8</v>
      </c>
      <c r="H3" s="1">
        <f>IF(G3*FORECAST(H2,B3:G3,B2:G2)&gt;0,FORECAST(H2,B3:G3,B2:G2),G3)*$X$1</f>
        <v>-34.4</v>
      </c>
      <c r="I3" s="1">
        <f>IF(H3*FORECAST(I2,B3:H3,B2:H2)&gt;0,FORECAST(I2,B3:H3,B2:H2),H3)*$X$1</f>
        <v>-40</v>
      </c>
      <c r="J3" s="1">
        <f>IF(I3*FORECAST(J2,B3:I3,B2:I2)&gt;0,FORECAST(J2,B3:I3,B2:I2),I3)*$X$1</f>
        <v>-45.6</v>
      </c>
      <c r="K3" s="1">
        <f>IF(J3*FORECAST(K2,B3:J3,B2:J2)&gt;0,FORECAST(K2,B3:J3,B2:J2),J3)*$X$1</f>
        <v>-51.2</v>
      </c>
      <c r="L3" s="1">
        <f>IF(K3*FORECAST(L2,B3:K3,B2:K2)&gt;0,FORECAST(L2,B3:K3,B2:K2),K3)*$X$1</f>
        <v>-56.8</v>
      </c>
      <c r="M3" s="1">
        <f>IF(L3*FORECAST(M2,B3:L3,B2:L2)&gt;0,FORECAST(M2,B3:L3,B2:L2),L3)*$X$1</f>
        <v>-62.4</v>
      </c>
      <c r="N3" s="5">
        <f>IF(M3*FORECAST(N2,B3:M3,B2:M2)&gt;0,FORECAST(N2,B3:M3,B2:M2),M3)*$X$1</f>
        <v>-68</v>
      </c>
      <c r="O3" s="5">
        <f>IF(N3*FORECAST(O2,B3:N3,B2:N2)&gt;0,FORECAST(O2,B3:N3,B2:N2),N3)*$X$1</f>
        <v>-73.6</v>
      </c>
      <c r="P3" s="5">
        <f>IF(O3*FORECAST(P2,B3:O3,B2:O2)&gt;0,FORECAST(P2,B3:O3,B2:O2),O3)*$X$1</f>
        <v>-79.2</v>
      </c>
      <c r="Q3" s="5">
        <f>IF(P3*FORECAST(Q2,B3:P3,B2:P2)&gt;0,FORECAST(Q2,B3:P3,B2:P2),P3)*$X$1</f>
        <v>-84.8</v>
      </c>
      <c r="R3" s="5">
        <f>IF(Q3*FORECAST(R2,B3:Q3,B2:Q2)&gt;0,FORECAST(R2,B3:Q3,B2:Q2),Q3)*$X$1</f>
        <v>-90.4</v>
      </c>
      <c r="S3" s="2"/>
      <c r="T3" s="2"/>
      <c r="U3" s="2"/>
      <c r="V3" s="2"/>
      <c r="W3" s="2"/>
      <c r="X3" s="2"/>
      <c r="Y3" s="2"/>
      <c r="Z3" s="2"/>
    </row>
    <row r="4">
      <c r="A4" s="3" t="s">
        <v>92</v>
      </c>
      <c r="B4" s="1">
        <v>-6.0</v>
      </c>
      <c r="C4" s="1">
        <v>-80.0</v>
      </c>
      <c r="D4" s="1">
        <v>-134.0</v>
      </c>
      <c r="E4" s="1">
        <v>-142.0</v>
      </c>
      <c r="F4" s="1">
        <v>-85.0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623</v>
      </c>
      <c r="B5" s="1">
        <v>6.0</v>
      </c>
      <c r="C5" s="1">
        <v>24.0</v>
      </c>
      <c r="D5" s="1">
        <v>27.0</v>
      </c>
      <c r="E5" s="1">
        <v>30.0</v>
      </c>
      <c r="F5" s="1">
        <v>39.0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624</v>
      </c>
      <c r="L7" s="1">
        <f>IF(R3*FORECAST(R2,B3:R3,B2:R2)&gt;0,FORECAST(R2,B3:R3,B2:R2),Q3)*$X$1 * (1+0.02)/(0.0805-0.02)</f>
        <v>-1524.099174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625</v>
      </c>
      <c r="L8" s="6">
        <f t="array" ref="L8">NPV(0.0805,H3:R3)</f>
        <v>-413.8850474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626</v>
      </c>
      <c r="L9" s="6">
        <f t="array" ref="L9">NPV(0.0805,H16:R16)</f>
        <v>-650.3404155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627</v>
      </c>
      <c r="L10" s="6">
        <f>L8 + L9</f>
        <v>-1064.225463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94</v>
      </c>
      <c r="L11" s="1">
        <v>-85.0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628</v>
      </c>
      <c r="L12" s="6">
        <f>L10 - L11</f>
        <v>-979.225463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629</v>
      </c>
      <c r="L13" s="1">
        <v>39.0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-25.1083452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(1+0.02)/(0.0805-0.02)</f>
        <v>-1524.099174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26</v>
      </c>
      <c r="B3" s="1">
        <v>-9.0</v>
      </c>
      <c r="C3" s="1">
        <v>-35.0</v>
      </c>
      <c r="D3" s="1">
        <v>-93.0</v>
      </c>
      <c r="E3" s="1">
        <v>-56.0</v>
      </c>
      <c r="F3" s="1">
        <v>-95.0</v>
      </c>
      <c r="G3" s="1">
        <f>IF(F3*FORECAST(G2,B3:F3,B2:F2)&gt;0,FORECAST(G2,B3:F3,B2:F2),F3)*$X$1</f>
        <v>-115.5</v>
      </c>
      <c r="H3" s="1">
        <f>IF(G3*FORECAST(H2,B3:G3,B2:G2)&gt;0,FORECAST(H2,B3:G3,B2:G2),G3)*$X$1</f>
        <v>-134.8</v>
      </c>
      <c r="I3" s="1">
        <f>IF(H3*FORECAST(I2,B3:H3,B2:H2)&gt;0,FORECAST(I2,B3:H3,B2:H2),H3)*$X$1</f>
        <v>-154.1</v>
      </c>
      <c r="J3" s="1">
        <f>IF(I3*FORECAST(J2,B3:I3,B2:I2)&gt;0,FORECAST(J2,B3:I3,B2:I2),I3)*$X$1</f>
        <v>-173.4</v>
      </c>
      <c r="K3" s="1">
        <f>IF(J3*FORECAST(K2,B3:J3,B2:J2)&gt;0,FORECAST(K2,B3:J3,B2:J2),J3)*$X$1</f>
        <v>-192.7</v>
      </c>
      <c r="L3" s="1">
        <f>IF(K3*FORECAST(L2,B3:K3,B2:K2)&gt;0,FORECAST(L2,B3:K3,B2:K2),K3)*$X$1</f>
        <v>-212</v>
      </c>
      <c r="M3" s="1">
        <f>IF(L3*FORECAST(M2,B3:L3,B2:L2)&gt;0,FORECAST(M2,B3:L3,B2:L2),L3)*$X$1</f>
        <v>-231.3</v>
      </c>
      <c r="N3" s="5">
        <f>IF(M3*FORECAST(N2,B3:M3,B2:M2)&gt;0,FORECAST(N2,B3:M3,B2:M2),M3)*$X$1</f>
        <v>-250.6</v>
      </c>
      <c r="O3" s="5">
        <f>IF(N3*FORECAST(O2,B3:N3,B2:N2)&gt;0,FORECAST(O2,B3:N3,B2:N2),N3)*$X$1</f>
        <v>-269.9</v>
      </c>
      <c r="P3" s="5">
        <f>IF(O3*FORECAST(P2,B3:O3,B2:O2)&gt;0,FORECAST(P2,B3:O3,B2:O2),O3)*$X$1</f>
        <v>-289.2</v>
      </c>
      <c r="Q3" s="5">
        <f>IF(P3*FORECAST(Q2,B3:P3,B2:P2)&gt;0,FORECAST(Q2,B3:P3,B2:P2),P3)*$X$1</f>
        <v>-308.5</v>
      </c>
      <c r="R3" s="5">
        <f>IF(Q3*FORECAST(R2,B3:Q3,B2:Q2)&gt;0,FORECAST(R2,B3:Q3,B2:Q2),Q3)*$X$1</f>
        <v>-327.8</v>
      </c>
      <c r="S3" s="2"/>
      <c r="T3" s="2"/>
      <c r="U3" s="2"/>
      <c r="V3" s="2"/>
      <c r="W3" s="2"/>
      <c r="X3" s="2"/>
      <c r="Y3" s="2"/>
      <c r="Z3" s="2"/>
    </row>
    <row r="4">
      <c r="A4" s="3" t="s">
        <v>92</v>
      </c>
      <c r="B4" s="1">
        <v>-6.0</v>
      </c>
      <c r="C4" s="1">
        <v>-80.0</v>
      </c>
      <c r="D4" s="1">
        <v>-134.0</v>
      </c>
      <c r="E4" s="1">
        <v>-142.0</v>
      </c>
      <c r="F4" s="1">
        <v>-85.0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623</v>
      </c>
      <c r="B5" s="1">
        <v>6.0</v>
      </c>
      <c r="C5" s="1">
        <v>24.0</v>
      </c>
      <c r="D5" s="1">
        <v>27.0</v>
      </c>
      <c r="E5" s="1">
        <v>30.0</v>
      </c>
      <c r="F5" s="1">
        <v>39.0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624</v>
      </c>
      <c r="L7" s="1">
        <f>IF(R3*FORECAST(R2,B3:R3,B2:R2)&gt;0,FORECAST(R2,B3:R3,B2:R2),Q3)*$X$1 * (1+0.02)/(0.0805-0.02)</f>
        <v>-5526.545455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625</v>
      </c>
      <c r="L8" s="6">
        <f t="array" ref="L8">NPV(0.0805,H3:R3)</f>
        <v>-1542.101678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626</v>
      </c>
      <c r="L9" s="6">
        <f t="array" ref="L9">NPV(0.0805,H16:R16)</f>
        <v>-2358.203409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627</v>
      </c>
      <c r="L10" s="6">
        <f>L8 + L9</f>
        <v>-3900.305087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94</v>
      </c>
      <c r="L11" s="1">
        <v>-85.0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628</v>
      </c>
      <c r="L12" s="6">
        <f>L10 - L11</f>
        <v>-3815.305087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629</v>
      </c>
      <c r="L13" s="1">
        <v>39.0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-97.82833557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(1+0.02)/(0.0805-0.02)</f>
        <v>-5526.545455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