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<sst xmlns="http://schemas.openxmlformats.org/spreadsheetml/2006/main" count="607" uniqueCount="495">
  <si>
    <t>ticker</t>
  </si>
  <si>
    <t>MLTX</t>
  </si>
  <si>
    <t>nombre</t>
  </si>
  <si>
    <t>MOONLAKE IMMUNOTHERAPEUTI</t>
  </si>
  <si>
    <t>empresa</t>
  </si>
  <si>
    <t>Biotechnology &amp; Medical Research</t>
  </si>
  <si>
    <t>Open</t>
  </si>
  <si>
    <t>Target Price</t>
  </si>
  <si>
    <t>Upside</t>
  </si>
  <si>
    <t>-182.57%</t>
  </si>
  <si>
    <t>Country</t>
  </si>
  <si>
    <t>Switzerland</t>
  </si>
  <si>
    <t>Market Cap</t>
  </si>
  <si>
    <t>Book Value</t>
  </si>
  <si>
    <t>Pe ratio</t>
  </si>
  <si>
    <t>Dividend Ratio</t>
  </si>
  <si>
    <t>No encontrado</t>
  </si>
  <si>
    <t>Net Debt Growth</t>
  </si>
  <si>
    <t>-108.45%</t>
  </si>
  <si>
    <t>Total Assets Growth</t>
  </si>
  <si>
    <t>-88.16%</t>
  </si>
  <si>
    <t>Net Property, Plant and Equipment Growth</t>
  </si>
  <si>
    <t>-87.88%</t>
  </si>
  <si>
    <t>EBITDA Growth</t>
  </si>
  <si>
    <t>339.61%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</si>
  <si>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</si>
  <si>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</si>
  <si>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</si>
  <si>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</si>
  <si>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</si>
  <si>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</si>
  <si>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</si>
  <si>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</si>
  <si>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</si>
  <si>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</si>
  <si>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</si>
  <si>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</si>
  <si>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</si>
  <si>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</si>
  <si>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</si>
  <si>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</si>
  <si>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</si>
  <si>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</si>
  <si>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</si>
  <si>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</si>
  <si>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</si>
  <si>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</si>
  <si>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</si>
  <si>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</si>
  <si>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</si>
  <si>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</si>
  <si>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</si>
  <si>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</si>
  <si>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</si>
  <si>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</si>
  <si>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</si>
  <si>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</si>
  <si>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</si>
  <si>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</si>
  <si>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</si>
  <si>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</si>
  <si>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</si>
  <si>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</si>
  <si>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</si>
  <si>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</si>
  <si>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</si>
  <si>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</si>
  <si>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</si>
  <si>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</si>
  <si>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</si>
  <si>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</si>
  <si>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</si>
  <si>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</si>
  <si>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</si>
  <si>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</si>
  <si>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Pension &amp; Other Post Retirement Benefits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</si>
  <si>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</si>
  <si>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</si>
  <si>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</si>
  <si>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</si>
  <si>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</si>
  <si>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</si>
  <si>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</si>
  <si>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</si>
  <si>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</si>
  <si>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</si>
  <si>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</si>
  <si>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</si>
  <si>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</si>
  <si>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</si>
  <si>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</si>
  <si>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-38.57</t>
  </si>
  <si>
    <t>1.25</t>
  </si>
  <si>
    <t>8.2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</si>
  <si>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</si>
  <si>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</si>
  <si>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</si>
  <si>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</si>
  <si>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</si>
  <si>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</si>
  <si>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</si>
  <si>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</si>
  <si>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Full Time Employees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</si>
  <si>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</si>
  <si>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</si>
  <si>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</si>
  <si>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</si>
  <si>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</si>
  <si>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</si>
  <si>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</si>
  <si>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</si>
  <si>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</si>
  <si>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</si>
  <si>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</si>
  <si>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</si>
  <si>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</si>
  <si>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</si>
  <si>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</si>
  <si>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</si>
  <si>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</si>
  <si>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-276.17</t>
  </si>
  <si>
    <t>-1.7</t>
  </si>
  <si>
    <t>-0.73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</si>
  <si>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</si>
  <si>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</si>
  <si>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</si>
  <si>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</si>
  <si>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</si>
  <si>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</si>
  <si>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-172.59</t>
  </si>
  <si>
    <t>-0.88</t>
  </si>
  <si>
    <t>-0.4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</si>
  <si>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</si>
  <si>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</si>
  <si>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</si>
  <si>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</si>
  <si>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</si>
  <si>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</si>
  <si>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</si>
  <si>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-0.06</t>
  </si>
  <si>
    <t>-0.21</t>
  </si>
  <si>
    <t>Normalized Net Income</t>
  </si>
  <si>
    <t>Non-Cash Pension Expense</t>
  </si>
  <si>
    <t>0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</si>
  <si>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</si>
  <si>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</si>
  <si>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</si>
  <si>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</si>
  <si>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</si>
  <si>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</si>
  <si>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</si>
  <si>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</si>
  <si>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</si>
  <si>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</si>
  <si>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-93.99</t>
  </si>
  <si>
    <t>-11.21</t>
  </si>
  <si>
    <t>Return on Total Capital</t>
  </si>
  <si>
    <t>-112.32</t>
  </si>
  <si>
    <t>-11.54</t>
  </si>
  <si>
    <t>Return On Equity %</t>
  </si>
  <si>
    <t>-225.85</t>
  </si>
  <si>
    <t>-15.14</t>
  </si>
  <si>
    <t>Return on Common Equity</t>
  </si>
  <si>
    <t>-268.81</t>
  </si>
  <si>
    <t>-13.22</t>
  </si>
  <si>
    <t>Short Term Liquidity</t>
  </si>
  <si>
    <t>Current Ratio</t>
  </si>
  <si>
    <t>0.46</t>
  </si>
  <si>
    <t>9.98</t>
  </si>
  <si>
    <t>51.59</t>
  </si>
  <si>
    <t>Quick Ratio</t>
  </si>
  <si>
    <t>0.39</t>
  </si>
  <si>
    <t>9.44</t>
  </si>
  <si>
    <t>51.38</t>
  </si>
  <si>
    <t>Operating Cash Flow to Current Liabilities</t>
  </si>
  <si>
    <t>-7.29</t>
  </si>
  <si>
    <t>-4.29</t>
  </si>
  <si>
    <t>Long Term Solvency</t>
  </si>
  <si>
    <t>Total Debt/Equity</t>
  </si>
  <si>
    <t>-128.81</t>
  </si>
  <si>
    <t>0.41</t>
  </si>
  <si>
    <t>0.72</t>
  </si>
  <si>
    <t>Total Debt / Total Capital</t>
  </si>
  <si>
    <t>447.09</t>
  </si>
  <si>
    <t>0.71</t>
  </si>
  <si>
    <t>LT Debt/Equity</t>
  </si>
  <si>
    <t>0.19</t>
  </si>
  <si>
    <t>0.49</t>
  </si>
  <si>
    <t>Long-Term Debt / Total Capital</t>
  </si>
  <si>
    <t>0.48</t>
  </si>
  <si>
    <t>Total Liabilities / Total Assets</t>
  </si>
  <si>
    <t>220.27</t>
  </si>
  <si>
    <t>10.51</t>
  </si>
  <si>
    <t>2.48</t>
  </si>
  <si>
    <t>Total Debt / EBITDA</t>
  </si>
  <si>
    <t>-0.23</t>
  </si>
  <si>
    <t>-0.07</t>
  </si>
  <si>
    <t>Net Debt / EBITDA</t>
  </si>
  <si>
    <t>-0.11</t>
  </si>
  <si>
    <t>1.11</t>
  </si>
  <si>
    <t>9.45</t>
  </si>
  <si>
    <t>Total Debt / (EBITDA - Capex)</t>
  </si>
  <si>
    <t>Net Debt / (EBITDA - Capex)</t>
  </si>
  <si>
    <t>9.4</t>
  </si>
  <si>
    <t>Growth Over Prior Year</t>
  </si>
  <si>
    <t>EBITDA, 1 Yr. Growth %</t>
  </si>
  <si>
    <t>89.72</t>
  </si>
  <si>
    <t>-16.82</t>
  </si>
  <si>
    <t>EBITA, 1 Yr. Growth %</t>
  </si>
  <si>
    <t>89.73</t>
  </si>
  <si>
    <t>-16.81</t>
  </si>
  <si>
    <t>EBIT, 1 Yr. Growth %</t>
  </si>
  <si>
    <t>Earnings From Cont. Operations, 1 Yr. Growth %</t>
  </si>
  <si>
    <t>0.21</t>
  </si>
  <si>
    <t>-31.67</t>
  </si>
  <si>
    <t>Net Income, 1 Yr. Growth %</t>
  </si>
  <si>
    <t>-22.37</t>
  </si>
  <si>
    <t>-27.95</t>
  </si>
  <si>
    <t>Normalized Net Income, 1 Yr. Growth %</t>
  </si>
  <si>
    <t>19.93</t>
  </si>
  <si>
    <t>-24.62</t>
  </si>
  <si>
    <t>Diluted EPS Before Extra, 1 Yr. Growth %</t>
  </si>
  <si>
    <t>-79.27</t>
  </si>
  <si>
    <t>-56.93</t>
  </si>
  <si>
    <t>Net Property, Plant and Equip., 1 Yr. Growth %</t>
  </si>
  <si>
    <t>625.79</t>
  </si>
  <si>
    <t>Total Assets, 1 Yr. Growth %</t>
  </si>
  <si>
    <t>693.63</t>
  </si>
  <si>
    <t>585.21</t>
  </si>
  <si>
    <t>Tangible Book Value, 1 Yr. Growth %</t>
  </si>
  <si>
    <t>-517.31</t>
  </si>
  <si>
    <t>913.69</t>
  </si>
  <si>
    <t>Common Equity, 1 Yr. Growth %</t>
  </si>
  <si>
    <t>Cash From Operations, 1 Yr. Growth %</t>
  </si>
  <si>
    <t>32.42</t>
  </si>
  <si>
    <t>-23.47</t>
  </si>
  <si>
    <t>Capital Expenditures, 1 Yr. Growth %</t>
  </si>
  <si>
    <t>-73.69</t>
  </si>
  <si>
    <t>Levered Free Cash Flow, 1 Yr. Growth %</t>
  </si>
  <si>
    <t>-24.36</t>
  </si>
  <si>
    <t>Unlevered Free Cash Flow, 1 Yr. Growth %</t>
  </si>
  <si>
    <t>Compound Annual Growth Rate Over Two Years</t>
  </si>
  <si>
    <t>EBITDA, 2 Yr. CAGR %</t>
  </si>
  <si>
    <t>25.63</t>
  </si>
  <si>
    <t>EBITA, 2 Yr. CAGR %</t>
  </si>
  <si>
    <t>EBIT, 2 Yr. CAGR %</t>
  </si>
  <si>
    <t>Earnings From Cont. Operations, 2 Yr. CAGR %</t>
  </si>
  <si>
    <t>-17.25</t>
  </si>
  <si>
    <t>Net Income, 2 Yr. CAGR %</t>
  </si>
  <si>
    <t>-25.21</t>
  </si>
  <si>
    <t>Normalized Net Income, 2 Yr. CAGR %</t>
  </si>
  <si>
    <t>-4.92</t>
  </si>
  <si>
    <t>Diluted EPS Before Extra, 2 Yr. CAGR %</t>
  </si>
  <si>
    <t>-70.12</t>
  </si>
  <si>
    <t>Net Property, Plant and Equip., 2 Yr. CAGR %</t>
  </si>
  <si>
    <t>829.22</t>
  </si>
  <si>
    <t>Total Assets, 2 Yr. CAGR %</t>
  </si>
  <si>
    <t>637.43</t>
  </si>
  <si>
    <t>Tangible Book Value, 2 Yr. CAGR %</t>
  </si>
  <si>
    <t>550.4</t>
  </si>
  <si>
    <t>Common Equity, 2 Yr. CAGR %</t>
  </si>
  <si>
    <t>Cash From Operations, 2 Yr. CAGR %</t>
  </si>
  <si>
    <t>0.67</t>
  </si>
  <si>
    <t>Capital Expenditures, 2 Yr. CAGR %</t>
  </si>
  <si>
    <t>116.27</t>
  </si>
  <si>
    <t>2022</t>
  </si>
  <si>
    <t>2023</t>
  </si>
  <si>
    <t>2024</t>
  </si>
  <si>
    <t>2025</t>
  </si>
  <si>
    <t>2026</t>
  </si>
  <si>
    <t>Capitalization
                                    1</t>
  </si>
  <si>
    <t>409.3</t>
  </si>
  <si>
    <t>3,620</t>
  </si>
  <si>
    <t>2,921</t>
  </si>
  <si>
    <t>-</t>
  </si>
  <si>
    <t>Change</t>
  </si>
  <si>
    <t>784.47%</t>
  </si>
  <si>
    <t>-19.31%</t>
  </si>
  <si>
    <t>0%</t>
  </si>
  <si>
    <t>Enterprise Value (EV)
                                    1</t>
  </si>
  <si>
    <t>337.2</t>
  </si>
  <si>
    <t>3,109</t>
  </si>
  <si>
    <t>2,503</t>
  </si>
  <si>
    <t>2,416</t>
  </si>
  <si>
    <t>2,522</t>
  </si>
  <si>
    <t>822.08%</t>
  </si>
  <si>
    <t>-19.5%</t>
  </si>
  <si>
    <t>-3.47%</t>
  </si>
  <si>
    <t>4.41%</t>
  </si>
  <si>
    <t>P/E ratio</t>
  </si>
  <si>
    <t>-6.18x</t>
  </si>
  <si>
    <t>-82.7x</t>
  </si>
  <si>
    <t>-25.8x</t>
  </si>
  <si>
    <t>-18x</t>
  </si>
  <si>
    <t>-13.5x</t>
  </si>
  <si>
    <t>PBR</t>
  </si>
  <si>
    <t>PEG</t>
  </si>
  <si>
    <t>1.4x</t>
  </si>
  <si>
    <t>-0x</t>
  </si>
  <si>
    <t>-0.4x</t>
  </si>
  <si>
    <t>Capitalization / Revenue</t>
  </si>
  <si>
    <t>EV / Revenue</t>
  </si>
  <si>
    <t>EV / EBITDA</t>
  </si>
  <si>
    <t>-6.09x</t>
  </si>
  <si>
    <t>-57.5x</t>
  </si>
  <si>
    <t>-19.6x</t>
  </si>
  <si>
    <t>-12.5x</t>
  </si>
  <si>
    <t>-10.4x</t>
  </si>
  <si>
    <t>EV / EBIT</t>
  </si>
  <si>
    <t>-5.18x</t>
  </si>
  <si>
    <t>-57.4x</t>
  </si>
  <si>
    <t>-18.2x</t>
  </si>
  <si>
    <t>-12.7x</t>
  </si>
  <si>
    <t>-10.2x</t>
  </si>
  <si>
    <t>EV / FCF</t>
  </si>
  <si>
    <t>-6.03x</t>
  </si>
  <si>
    <t>-72.2x</t>
  </si>
  <si>
    <t>-21.5x</t>
  </si>
  <si>
    <t>-14.8x</t>
  </si>
  <si>
    <t>FCF Yield</t>
  </si>
  <si>
    <t>-16.6%</t>
  </si>
  <si>
    <t>-1.39%</t>
  </si>
  <si>
    <t>-4.64%</t>
  </si>
  <si>
    <t>-6.77%</t>
  </si>
  <si>
    <t>-9.61%</t>
  </si>
  <si>
    <t>Dividend per Share
                                    2</t>
  </si>
  <si>
    <t>Rate of return</t>
  </si>
  <si>
    <t>EPS
                                    2</t>
  </si>
  <si>
    <t>-1.794</t>
  </si>
  <si>
    <t>-2.569</t>
  </si>
  <si>
    <t>-3.443</t>
  </si>
  <si>
    <t>Distribution rate</t>
  </si>
  <si>
    <t>Net sales
                                    1</t>
  </si>
  <si>
    <t>EBITDA
                                    1</t>
  </si>
  <si>
    <t>-55.39</t>
  </si>
  <si>
    <t>-54.11</t>
  </si>
  <si>
    <t>-127.9</t>
  </si>
  <si>
    <t>-194</t>
  </si>
  <si>
    <t>-243.5</t>
  </si>
  <si>
    <t>EBIT
                                    1</t>
  </si>
  <si>
    <t>-65.06</t>
  </si>
  <si>
    <t>-54.12</t>
  </si>
  <si>
    <t>-137.6</t>
  </si>
  <si>
    <t>-190.5</t>
  </si>
  <si>
    <t>-247.7</t>
  </si>
  <si>
    <t>Net income
                                    1</t>
  </si>
  <si>
    <t>-49.97</t>
  </si>
  <si>
    <t>-36.01</t>
  </si>
  <si>
    <t>-115.8</t>
  </si>
  <si>
    <t>-166.9</t>
  </si>
  <si>
    <t>-239.4</t>
  </si>
  <si>
    <t>Net Debt
                                    1</t>
  </si>
  <si>
    <t>-72.11</t>
  </si>
  <si>
    <t>-511</t>
  </si>
  <si>
    <t>-418.1</t>
  </si>
  <si>
    <t>-505</t>
  </si>
  <si>
    <t>-398.5</t>
  </si>
  <si>
    <t>Reference price
                                    2</t>
  </si>
  <si>
    <t>10.50</t>
  </si>
  <si>
    <t>60.39</t>
  </si>
  <si>
    <t>46.32</t>
  </si>
  <si>
    <t>Nbr of stocks (in thousands)</t>
  </si>
  <si>
    <t>38,978</t>
  </si>
  <si>
    <t>59,941</t>
  </si>
  <si>
    <t>63,064</t>
  </si>
  <si>
    <t>Announcement Date</t>
  </si>
  <si>
    <t>3/20/23</t>
  </si>
  <si>
    <t>2/29/24</t>
  </si>
  <si>
    <t>address1</t>
  </si>
  <si>
    <t>Dorfstrasse 29</t>
  </si>
  <si>
    <t>city</t>
  </si>
  <si>
    <t>Zug</t>
  </si>
  <si>
    <t>zip</t>
  </si>
  <si>
    <t>6300</t>
  </si>
  <si>
    <t>country</t>
  </si>
  <si>
    <t>phone</t>
  </si>
  <si>
    <t>41 415108022</t>
  </si>
  <si>
    <t>website</t>
  </si>
  <si>
    <t>https://www.moonlaketx.com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</si>
  <si>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</si>
  <si>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</si>
  <si>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</si>
  <si>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</si>
  <si>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</si>
  <si>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</si>
  <si>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</si>
  <si>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</si>
  <si>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</si>
  <si>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</si>
  <si>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</si>
  <si>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MoonLake Immunotherapeutics, a clinical-stage biopharmaceutical company, engages in developing therapies. It develops Sonelokimab, a novel investigational Nanobody for the treatment of inflammation diseases; and hidradenitis suppurativa, psoriatic arthritis, axial spondyloarthritis, and psoriasis. MoonLake Immunotherapeutics was founded in 2021 and is headquartered in Zug, Switzerland.</t>
  </si>
  <si>
    <t>fullTimeEmployees</t>
  </si>
  <si>
    <t>companyOfficers</t>
  </si>
  <si>
    <t>[{'maxAge': 1, 'name': 'Dr. Jorge Santos da Silva', 'age': 46, 'title': 'Co-Founder, CEO &amp; Director', 'yearBorn': 1978, 'fiscalYear': 2023, 'totalPay': 1198215, 'exercisedValue': 0, 'unexercisedValue': 0}, {'maxAge': 1, 'name': 'Dr. Kristian  Reich', 'age': 58, 'title': 'Co-Founder &amp; Chief Scientific Officer', 'yearBorn': 1966, 'fiscalYear': 2023, 'totalPay': 1230904, 'exercisedValue': 0, 'unexercisedValue': 0}, {'maxAge': 1, 'name': 'Mr. Matthias  Bodenstedt', 'age': 36, 'title': 'Chief Financial Officer', 'yearBorn': 1988, 'fiscalYear': 2023, 'totalPay': 891597, 'exercisedValue': 0, 'unexercisedValue': 0}, {'maxAge': 1, 'name': 'Mr. Oliver  Daltrop Ph.D.', 'title': 'Chief Operations Officer', 'fiscalYear': 2023, 'exercisedValue': 0, 'unexercisedValue': 0}, {'maxAge': 1, 'name': 'Ms. Carla  Bretes', 'title': 'Director Investor Relations &amp; Business Development', 'fiscalYear': 2023, 'exercisedValue': 0, 'unexercisedValue': 0}, {'maxAge': 1, 'name': 'Mr. Nicolas  Mosimann', 'title': 'General Counsel', 'fiscalYear': 2023, 'exercisedValue': 0, 'unexercisedValue': 0}, {'maxAge': 1, 'name': 'Joana  Cortez', 'title': 'Sr. Director Legal &amp; Compliance', 'fiscalYear': 2023, 'exercisedValue': 0, 'unexercisedValue': 0}, {'maxAge': 1, 'name': 'Tino  Anthamatten', 'title': 'Vice President of Marketing, Market Access &amp; Pricing', 'fiscalYear': 2023, 'exercisedValue': 0, 'unexercisedValue': 0}, {'maxAge': 1, 'name': 'Luciana  Marques', 'title': 'Director of HR, People &amp; Culture', 'fiscalYear': 2023, 'exercisedValue': 0, 'unexercisedValue': 0}, {'maxAge': 1, 'name': 'Ms. Nuala  Brennan', 'title': 'Chief Clinical Development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</si>
  <si>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</si>
  <si>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</si>
  <si>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</si>
  <si>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</si>
  <si>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</si>
  <si>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</si>
  <si>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</si>
  <si>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</si>
  <si>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</si>
  <si>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</si>
  <si>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</si>
  <si>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</si>
  <si>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</si>
  <si>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</si>
  <si>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</si>
  <si>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</si>
  <si>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</si>
  <si>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</si>
  <si>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</si>
  <si>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</si>
  <si>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</si>
  <si>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</si>
  <si>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</si>
  <si>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</si>
  <si>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</si>
  <si>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</si>
  <si>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</si>
  <si>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</si>
  <si>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</si>
  <si>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</si>
  <si>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</si>
  <si>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</si>
  <si>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</si>
  <si>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</si>
  <si>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</si>
  <si>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</si>
  <si>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</si>
  <si>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</si>
  <si>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</si>
  <si>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</si>
  <si>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</si>
  <si>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</si>
  <si>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</si>
  <si>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</si>
  <si>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</si>
  <si>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</si>
  <si>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</si>
  <si>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</si>
  <si>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</si>
  <si>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</si>
  <si>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</si>
  <si>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</si>
  <si>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</si>
  <si>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</si>
  <si>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</si>
  <si>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</si>
  <si>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</si>
  <si>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</si>
  <si>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</si>
  <si>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</si>
  <si>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MoonLake Immunotherapeutics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</si>
  <si>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</si>
  <si>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</si>
  <si>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</si>
  <si>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</si>
  <si>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</si>
  <si>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</si>
  <si>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</si>
  <si>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e27878d5-f881-3e1b-8a06-8dc9330a65f3</t>
  </si>
  <si>
    <t>messageBoardId</t>
  </si>
  <si>
    <t>finmb_713684532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</si>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</sst>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onlake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46.0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-37.98377422809935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2.85332608E9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7.743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-17.99657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-64.0</v>
      </c>
      <c r="C2" s="1">
        <v>-49.0</v>
      </c>
      <c r="D2" s="1">
        <v>-36.0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16.0</v>
      </c>
      <c r="C5" s="1">
        <v>9.0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9.0</v>
      </c>
      <c r="C6" s="1">
        <v>-14.0</v>
      </c>
      <c r="D6" s="1">
        <v>-7.0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-17.0</v>
      </c>
      <c r="C7" s="1">
        <v>-6.0</v>
      </c>
      <c r="D7" s="1">
        <v>-84.0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-1.0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-4.0</v>
      </c>
      <c r="D9" s="1">
        <v>-6.0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-42.0</v>
      </c>
      <c r="C10" s="1">
        <v>-55.0</v>
      </c>
      <c r="D10" s="1">
        <v>-42.0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-6.0</v>
      </c>
      <c r="C11" s="1">
        <v>-1.0</v>
      </c>
      <c r="D11" s="1">
        <v>-28.0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-32.0</v>
      </c>
      <c r="D12" s="1">
        <v>-24.0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-6.0</v>
      </c>
      <c r="C13" s="1">
        <v>-32.0</v>
      </c>
      <c r="D13" s="1">
        <v>-25.0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15.0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18.0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-15.0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-15.0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13.0</v>
      </c>
      <c r="C18" s="1">
        <v>4.0</v>
      </c>
      <c r="D18" s="1">
        <v>482.0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33.0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135.0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51.0</v>
      </c>
      <c r="C22" s="1">
        <v>120.0</v>
      </c>
      <c r="D22" s="1">
        <v>480.0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-7.0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9.0</v>
      </c>
      <c r="C24" s="1">
        <v>31.0</v>
      </c>
      <c r="D24" s="1">
        <v>412.0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-32.0</v>
      </c>
      <c r="D27" s="1">
        <v>-24.0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-32.0</v>
      </c>
      <c r="D28" s="1">
        <v>-24.0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1.0</v>
      </c>
      <c r="D29" s="1">
        <v>-2.0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18.0</v>
      </c>
      <c r="C30" s="1">
        <v>-15.0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8.0</v>
      </c>
      <c r="C3" s="1">
        <v>39.0</v>
      </c>
      <c r="D3" s="1">
        <v>451.0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32.0</v>
      </c>
      <c r="D4" s="1">
        <v>59.0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8.0</v>
      </c>
      <c r="C5" s="1">
        <v>72.0</v>
      </c>
      <c r="D5" s="1">
        <v>511.0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14.0</v>
      </c>
      <c r="C6" s="1">
        <v>21.0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14.0</v>
      </c>
      <c r="C7" s="1">
        <v>21.0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1.0</v>
      </c>
      <c r="C8" s="1">
        <v>4.0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9.0</v>
      </c>
      <c r="C9" s="1">
        <v>76.0</v>
      </c>
      <c r="D9" s="1">
        <v>514.0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4.0</v>
      </c>
      <c r="C10" s="1">
        <v>33.0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9.0</v>
      </c>
      <c r="C12" s="1">
        <v>76.0</v>
      </c>
      <c r="D12" s="1">
        <v>527.0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14.0</v>
      </c>
      <c r="C14" s="1">
        <v>6.0</v>
      </c>
      <c r="D14" s="1">
        <v>26.0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4.0</v>
      </c>
      <c r="C15" s="1">
        <v>7.0</v>
      </c>
      <c r="D15" s="1">
        <v>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15.0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15.0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11.0</v>
      </c>
      <c r="D18" s="1">
        <v>36.0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1.0</v>
      </c>
      <c r="C19" s="1">
        <v>4.0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21.0</v>
      </c>
      <c r="C20" s="1">
        <v>7.0</v>
      </c>
      <c r="D20" s="1">
        <v>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12.0</v>
      </c>
      <c r="D21" s="1">
        <v>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24.0</v>
      </c>
      <c r="C22" s="1">
        <v>28.0</v>
      </c>
      <c r="D22" s="1">
        <v>58.0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21.0</v>
      </c>
      <c r="C23" s="1">
        <v>8.0</v>
      </c>
      <c r="D23" s="1">
        <v>13.0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7.0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7.0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3.0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42.0</v>
      </c>
      <c r="C27" s="1">
        <v>129.0</v>
      </c>
      <c r="D27" s="1">
        <v>610.0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-53.0</v>
      </c>
      <c r="C28" s="1">
        <v>-80.0</v>
      </c>
      <c r="D28" s="1">
        <v>-117.0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-16.0</v>
      </c>
      <c r="C30" s="1">
        <v>35.0</v>
      </c>
      <c r="D30" s="1">
        <v>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-11.0</v>
      </c>
      <c r="C31" s="1">
        <v>48.0</v>
      </c>
      <c r="D31" s="1">
        <v>496.0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19.0</v>
      </c>
      <c r="D32" s="1">
        <v>17.0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-11.0</v>
      </c>
      <c r="C33" s="1">
        <v>68.0</v>
      </c>
      <c r="D33" s="1">
        <v>513.0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9.0</v>
      </c>
      <c r="C34" s="1">
        <v>76.0</v>
      </c>
      <c r="D34" s="1">
        <v>527.0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30.0</v>
      </c>
      <c r="C36" s="1">
        <v>39.0</v>
      </c>
      <c r="D36" s="1">
        <v>62.0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30.0</v>
      </c>
      <c r="C37" s="1">
        <v>38.0</v>
      </c>
      <c r="D37" s="1">
        <v>60.0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91</v>
      </c>
      <c r="C38" s="1" t="s">
        <v>92</v>
      </c>
      <c r="D38" s="1" t="s">
        <v>93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-11.0</v>
      </c>
      <c r="C39" s="1">
        <v>48.0</v>
      </c>
      <c r="D39" s="1">
        <v>496.0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91</v>
      </c>
      <c r="C40" s="1" t="s">
        <v>92</v>
      </c>
      <c r="D40" s="1" t="s">
        <v>93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15.0</v>
      </c>
      <c r="C41" s="1">
        <v>28.0</v>
      </c>
      <c r="D41" s="1">
        <v>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6.0</v>
      </c>
      <c r="C42" s="1">
        <v>-71.0</v>
      </c>
      <c r="D42" s="1">
        <v>-507.0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24.0</v>
      </c>
      <c r="C43" s="1">
        <v>28.0</v>
      </c>
      <c r="D43" s="1">
        <v>58.0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1.0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19.0</v>
      </c>
      <c r="D45" s="1">
        <v>17.0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3.0</v>
      </c>
      <c r="C46" s="1">
        <v>3.0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0.0</v>
      </c>
      <c r="C47" s="1">
        <v>20.0</v>
      </c>
      <c r="D47" s="1">
        <v>50.0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18.0</v>
      </c>
      <c r="C2" s="1">
        <v>23.0</v>
      </c>
      <c r="D2" s="1">
        <v>22.0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35.0</v>
      </c>
      <c r="C3" s="1">
        <v>42.0</v>
      </c>
      <c r="D3" s="1">
        <v>31.0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53.0</v>
      </c>
      <c r="C5" s="1">
        <v>65.0</v>
      </c>
      <c r="D5" s="1">
        <v>54.0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-53.0</v>
      </c>
      <c r="C6" s="1">
        <v>-65.0</v>
      </c>
      <c r="D6" s="1">
        <v>-54.0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-5.0</v>
      </c>
      <c r="C7" s="1">
        <v>32.0</v>
      </c>
      <c r="D7" s="1">
        <v>15.0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0.0</v>
      </c>
      <c r="C8" s="1">
        <v>26.0</v>
      </c>
      <c r="D8" s="1">
        <v>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-53.0</v>
      </c>
      <c r="C9" s="1">
        <v>-64.0</v>
      </c>
      <c r="D9" s="1">
        <v>-43.0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-53.0</v>
      </c>
      <c r="C10" s="1">
        <v>-64.0</v>
      </c>
      <c r="D10" s="1">
        <v>-43.0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3.0</v>
      </c>
      <c r="D11" s="1">
        <v>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-53.0</v>
      </c>
      <c r="C12" s="1">
        <v>-64.0</v>
      </c>
      <c r="D12" s="1">
        <v>-44.0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-53.0</v>
      </c>
      <c r="C13" s="1">
        <v>-64.0</v>
      </c>
      <c r="D13" s="1">
        <v>-44.0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0.0</v>
      </c>
      <c r="C14" s="1">
        <v>14.0</v>
      </c>
      <c r="D14" s="1">
        <v>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-53.0</v>
      </c>
      <c r="C15" s="1">
        <v>-49.0</v>
      </c>
      <c r="D15" s="1">
        <v>-36.0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-53.0</v>
      </c>
      <c r="C16" s="1">
        <v>-49.0</v>
      </c>
      <c r="D16" s="1">
        <v>-36.0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-53.0</v>
      </c>
      <c r="C17" s="1">
        <v>-49.0</v>
      </c>
      <c r="D17" s="1">
        <v>-36.0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 t="s">
        <v>120</v>
      </c>
      <c r="C19" s="1" t="s">
        <v>121</v>
      </c>
      <c r="D19" s="1" t="s">
        <v>122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1" t="s">
        <v>120</v>
      </c>
      <c r="C20" s="1" t="s">
        <v>121</v>
      </c>
      <c r="D20" s="1" t="s">
        <v>122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>
        <v>23.0</v>
      </c>
      <c r="C21" s="1">
        <v>29.0</v>
      </c>
      <c r="D21" s="1">
        <v>49.0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</v>
      </c>
      <c r="B22" s="1" t="s">
        <v>120</v>
      </c>
      <c r="C22" s="1" t="s">
        <v>121</v>
      </c>
      <c r="D22" s="1" t="s">
        <v>122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120</v>
      </c>
      <c r="C23" s="1" t="s">
        <v>121</v>
      </c>
      <c r="D23" s="1" t="s">
        <v>122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>
        <v>23.0</v>
      </c>
      <c r="C24" s="1">
        <v>29.0</v>
      </c>
      <c r="D24" s="1">
        <v>49.0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 t="s">
        <v>129</v>
      </c>
      <c r="C25" s="1" t="s">
        <v>130</v>
      </c>
      <c r="D25" s="1" t="s">
        <v>131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129</v>
      </c>
      <c r="C26" s="1" t="s">
        <v>130</v>
      </c>
      <c r="D26" s="1" t="s">
        <v>131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-53.0</v>
      </c>
      <c r="C28" s="1">
        <v>-65.0</v>
      </c>
      <c r="D28" s="1">
        <v>-54.0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-53.0</v>
      </c>
      <c r="C29" s="1">
        <v>-65.0</v>
      </c>
      <c r="D29" s="1">
        <v>-54.0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-53.0</v>
      </c>
      <c r="C30" s="1">
        <v>-65.0</v>
      </c>
      <c r="D30" s="1">
        <v>-54.0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0.0</v>
      </c>
      <c r="C31" s="1">
        <v>-64.0</v>
      </c>
      <c r="D31" s="1">
        <v>-53.0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 t="s">
        <v>138</v>
      </c>
      <c r="C32" s="1" t="s">
        <v>139</v>
      </c>
      <c r="D32" s="1" t="s">
        <v>140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>
        <v>-33.0</v>
      </c>
      <c r="C33" s="1">
        <v>-25.0</v>
      </c>
      <c r="D33" s="1">
        <v>-19.0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 t="s">
        <v>143</v>
      </c>
      <c r="C34" s="1" t="s">
        <v>143</v>
      </c>
      <c r="D34" s="1" t="s">
        <v>143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18.0</v>
      </c>
      <c r="C36" s="1">
        <v>23.0</v>
      </c>
      <c r="D36" s="1">
        <v>22.0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35.0</v>
      </c>
      <c r="C37" s="1">
        <v>42.0</v>
      </c>
      <c r="D37" s="1">
        <v>31.0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0.0</v>
      </c>
      <c r="C38" s="1">
        <v>15.0</v>
      </c>
      <c r="D38" s="1">
        <v>40.0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0.0</v>
      </c>
      <c r="C39" s="1">
        <v>95.0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0.0</v>
      </c>
      <c r="C40" s="1">
        <v>8.0</v>
      </c>
      <c r="D40" s="1">
        <v>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13.0</v>
      </c>
      <c r="C41" s="1">
        <v>0.0</v>
      </c>
      <c r="D41" s="1">
        <v>0.0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13.0</v>
      </c>
      <c r="C42" s="1">
        <v>9.0</v>
      </c>
      <c r="D42" s="1">
        <v>7.0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0.0</v>
      </c>
      <c r="C4" s="1" t="s">
        <v>157</v>
      </c>
      <c r="D4" s="1" t="s">
        <v>158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0.0</v>
      </c>
      <c r="C6" s="1" t="s">
        <v>163</v>
      </c>
      <c r="D6" s="1" t="s">
        <v>164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166</v>
      </c>
      <c r="B8" s="1" t="s">
        <v>167</v>
      </c>
      <c r="C8" s="1" t="s">
        <v>168</v>
      </c>
      <c r="D8" s="1" t="s">
        <v>169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171</v>
      </c>
      <c r="C9" s="1" t="s">
        <v>172</v>
      </c>
      <c r="D9" s="1" t="s">
        <v>173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174</v>
      </c>
      <c r="B10" s="1">
        <v>-2.0</v>
      </c>
      <c r="C10" s="1" t="s">
        <v>175</v>
      </c>
      <c r="D10" s="1" t="s">
        <v>176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178</v>
      </c>
      <c r="B12" s="1" t="s">
        <v>179</v>
      </c>
      <c r="C12" s="1" t="s">
        <v>180</v>
      </c>
      <c r="D12" s="1" t="s">
        <v>181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 t="s">
        <v>183</v>
      </c>
      <c r="C13" s="1" t="s">
        <v>180</v>
      </c>
      <c r="D13" s="1" t="s">
        <v>184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 t="s">
        <v>186</v>
      </c>
      <c r="D14" s="1" t="s">
        <v>187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188</v>
      </c>
      <c r="B15" s="1">
        <v>0.0</v>
      </c>
      <c r="C15" s="1" t="s">
        <v>186</v>
      </c>
      <c r="D15" s="1" t="s">
        <v>189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190</v>
      </c>
      <c r="B16" s="1" t="s">
        <v>191</v>
      </c>
      <c r="C16" s="1" t="s">
        <v>192</v>
      </c>
      <c r="D16" s="1" t="s">
        <v>193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194</v>
      </c>
      <c r="B17" s="1" t="s">
        <v>195</v>
      </c>
      <c r="C17" s="1">
        <v>0.0</v>
      </c>
      <c r="D17" s="1" t="s">
        <v>196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197</v>
      </c>
      <c r="B18" s="1" t="s">
        <v>198</v>
      </c>
      <c r="C18" s="1" t="s">
        <v>199</v>
      </c>
      <c r="D18" s="1" t="s">
        <v>200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201</v>
      </c>
      <c r="B19" s="1" t="s">
        <v>195</v>
      </c>
      <c r="C19" s="1">
        <v>0.0</v>
      </c>
      <c r="D19" s="1" t="s">
        <v>196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 t="s">
        <v>198</v>
      </c>
      <c r="C20" s="1" t="s">
        <v>199</v>
      </c>
      <c r="D20" s="1" t="s">
        <v>203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205</v>
      </c>
      <c r="B22" s="1">
        <v>0.0</v>
      </c>
      <c r="C22" s="1" t="s">
        <v>206</v>
      </c>
      <c r="D22" s="1" t="s">
        <v>207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208</v>
      </c>
      <c r="B23" s="1">
        <v>0.0</v>
      </c>
      <c r="C23" s="1" t="s">
        <v>209</v>
      </c>
      <c r="D23" s="1" t="s">
        <v>210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211</v>
      </c>
      <c r="B24" s="1">
        <v>0.0</v>
      </c>
      <c r="C24" s="1" t="s">
        <v>209</v>
      </c>
      <c r="D24" s="1" t="s">
        <v>210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>
        <v>0.0</v>
      </c>
      <c r="C25" s="1" t="s">
        <v>213</v>
      </c>
      <c r="D25" s="1" t="s">
        <v>214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215</v>
      </c>
      <c r="B26" s="1">
        <v>0.0</v>
      </c>
      <c r="C26" s="1" t="s">
        <v>216</v>
      </c>
      <c r="D26" s="1" t="s">
        <v>217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218</v>
      </c>
      <c r="B27" s="1">
        <v>0.0</v>
      </c>
      <c r="C27" s="1" t="s">
        <v>219</v>
      </c>
      <c r="D27" s="1" t="s">
        <v>220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221</v>
      </c>
      <c r="B28" s="1">
        <v>0.0</v>
      </c>
      <c r="C28" s="1" t="s">
        <v>222</v>
      </c>
      <c r="D28" s="1" t="s">
        <v>223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224</v>
      </c>
      <c r="B29" s="1">
        <v>0.0</v>
      </c>
      <c r="C29" s="1" t="s">
        <v>225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226</v>
      </c>
      <c r="B30" s="1">
        <v>0.0</v>
      </c>
      <c r="C30" s="1" t="s">
        <v>227</v>
      </c>
      <c r="D30" s="1" t="s">
        <v>228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229</v>
      </c>
      <c r="B31" s="1">
        <v>0.0</v>
      </c>
      <c r="C31" s="1" t="s">
        <v>230</v>
      </c>
      <c r="D31" s="1" t="s">
        <v>231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232</v>
      </c>
      <c r="B32" s="1">
        <v>0.0</v>
      </c>
      <c r="C32" s="1" t="s">
        <v>230</v>
      </c>
      <c r="D32" s="1" t="s">
        <v>231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233</v>
      </c>
      <c r="B33" s="1">
        <v>0.0</v>
      </c>
      <c r="C33" s="1" t="s">
        <v>234</v>
      </c>
      <c r="D33" s="1" t="s">
        <v>235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236</v>
      </c>
      <c r="B34" s="1">
        <v>0.0</v>
      </c>
      <c r="C34" s="1" t="s">
        <v>237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238</v>
      </c>
      <c r="B35" s="1">
        <v>0.0</v>
      </c>
      <c r="C35" s="1">
        <v>0.0</v>
      </c>
      <c r="D35" s="1" t="s">
        <v>239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240</v>
      </c>
      <c r="B36" s="1">
        <v>0.0</v>
      </c>
      <c r="C36" s="1">
        <v>0.0</v>
      </c>
      <c r="D36" s="1" t="s">
        <v>239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242</v>
      </c>
      <c r="B38" s="1">
        <v>0.0</v>
      </c>
      <c r="C38" s="1">
        <v>0.0</v>
      </c>
      <c r="D38" s="1" t="s">
        <v>243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244</v>
      </c>
      <c r="B39" s="1">
        <v>0.0</v>
      </c>
      <c r="C39" s="1">
        <v>0.0</v>
      </c>
      <c r="D39" s="1" t="s">
        <v>243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245</v>
      </c>
      <c r="B40" s="1">
        <v>0.0</v>
      </c>
      <c r="C40" s="1">
        <v>0.0</v>
      </c>
      <c r="D40" s="1" t="s">
        <v>243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246</v>
      </c>
      <c r="B41" s="1">
        <v>0.0</v>
      </c>
      <c r="C41" s="1">
        <v>0.0</v>
      </c>
      <c r="D41" s="1" t="s">
        <v>247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248</v>
      </c>
      <c r="B42" s="1">
        <v>0.0</v>
      </c>
      <c r="C42" s="1">
        <v>0.0</v>
      </c>
      <c r="D42" s="1" t="s">
        <v>249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250</v>
      </c>
      <c r="B43" s="1">
        <v>0.0</v>
      </c>
      <c r="C43" s="1">
        <v>0.0</v>
      </c>
      <c r="D43" s="1" t="s">
        <v>251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252</v>
      </c>
      <c r="B44" s="1">
        <v>0.0</v>
      </c>
      <c r="C44" s="1">
        <v>0.0</v>
      </c>
      <c r="D44" s="1" t="s">
        <v>253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254</v>
      </c>
      <c r="B45" s="1">
        <v>0.0</v>
      </c>
      <c r="C45" s="1">
        <v>0.0</v>
      </c>
      <c r="D45" s="1" t="s">
        <v>255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256</v>
      </c>
      <c r="B46" s="1">
        <v>0.0</v>
      </c>
      <c r="C46" s="1">
        <v>0.0</v>
      </c>
      <c r="D46" s="1" t="s">
        <v>257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0.0</v>
      </c>
      <c r="C47" s="1">
        <v>0.0</v>
      </c>
      <c r="D47" s="1" t="s">
        <v>259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260</v>
      </c>
      <c r="B48" s="1">
        <v>0.0</v>
      </c>
      <c r="C48" s="1">
        <v>0.0</v>
      </c>
      <c r="D48" s="1" t="s">
        <v>259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261</v>
      </c>
      <c r="B49" s="1">
        <v>0.0</v>
      </c>
      <c r="C49" s="1">
        <v>0.0</v>
      </c>
      <c r="D49" s="1" t="s">
        <v>262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263</v>
      </c>
      <c r="B50" s="1">
        <v>0.0</v>
      </c>
      <c r="C50" s="1">
        <v>0.0</v>
      </c>
      <c r="D50" s="1" t="s">
        <v>264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265</v>
      </c>
      <c r="C1" s="1" t="s">
        <v>266</v>
      </c>
      <c r="D1" s="1" t="s">
        <v>267</v>
      </c>
      <c r="E1" s="1" t="s">
        <v>268</v>
      </c>
      <c r="F1" s="1" t="s">
        <v>269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1" t="s">
        <v>271</v>
      </c>
      <c r="C2" s="1" t="s">
        <v>272</v>
      </c>
      <c r="D2" s="1" t="s">
        <v>273</v>
      </c>
      <c r="E2" s="1" t="s">
        <v>273</v>
      </c>
      <c r="F2" s="1" t="s">
        <v>274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275</v>
      </c>
      <c r="B3" s="1" t="s">
        <v>274</v>
      </c>
      <c r="C3" s="1" t="s">
        <v>276</v>
      </c>
      <c r="D3" s="1" t="s">
        <v>277</v>
      </c>
      <c r="E3" s="1" t="s">
        <v>278</v>
      </c>
      <c r="F3" s="1" t="s">
        <v>274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279</v>
      </c>
      <c r="B4" s="1" t="s">
        <v>280</v>
      </c>
      <c r="C4" s="1" t="s">
        <v>281</v>
      </c>
      <c r="D4" s="1" t="s">
        <v>282</v>
      </c>
      <c r="E4" s="1" t="s">
        <v>283</v>
      </c>
      <c r="F4" s="1" t="s">
        <v>284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274</v>
      </c>
      <c r="C5" s="1" t="s">
        <v>285</v>
      </c>
      <c r="D5" s="1" t="s">
        <v>286</v>
      </c>
      <c r="E5" s="1" t="s">
        <v>287</v>
      </c>
      <c r="F5" s="1" t="s">
        <v>288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290</v>
      </c>
      <c r="C6" s="1" t="s">
        <v>291</v>
      </c>
      <c r="D6" s="1" t="s">
        <v>292</v>
      </c>
      <c r="E6" s="1" t="s">
        <v>293</v>
      </c>
      <c r="F6" s="1" t="s">
        <v>294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1" t="s">
        <v>274</v>
      </c>
      <c r="C7" s="1" t="s">
        <v>274</v>
      </c>
      <c r="D7" s="1" t="s">
        <v>274</v>
      </c>
      <c r="E7" s="1" t="s">
        <v>274</v>
      </c>
      <c r="F7" s="1" t="s">
        <v>274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274</v>
      </c>
      <c r="C8" s="1" t="s">
        <v>297</v>
      </c>
      <c r="D8" s="1" t="s">
        <v>298</v>
      </c>
      <c r="E8" s="1" t="s">
        <v>299</v>
      </c>
      <c r="F8" s="1" t="s">
        <v>299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274</v>
      </c>
      <c r="C9" s="1" t="s">
        <v>274</v>
      </c>
      <c r="D9" s="1" t="s">
        <v>274</v>
      </c>
      <c r="E9" s="1" t="s">
        <v>274</v>
      </c>
      <c r="F9" s="1" t="s">
        <v>274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274</v>
      </c>
      <c r="C10" s="1" t="s">
        <v>274</v>
      </c>
      <c r="D10" s="1" t="s">
        <v>274</v>
      </c>
      <c r="E10" s="1" t="s">
        <v>274</v>
      </c>
      <c r="F10" s="1" t="s">
        <v>274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308</v>
      </c>
      <c r="B12" s="1" t="s">
        <v>309</v>
      </c>
      <c r="C12" s="1" t="s">
        <v>310</v>
      </c>
      <c r="D12" s="1" t="s">
        <v>311</v>
      </c>
      <c r="E12" s="1" t="s">
        <v>312</v>
      </c>
      <c r="F12" s="1" t="s">
        <v>313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307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319</v>
      </c>
      <c r="B14" s="1" t="s">
        <v>320</v>
      </c>
      <c r="C14" s="1" t="s">
        <v>321</v>
      </c>
      <c r="D14" s="1" t="s">
        <v>322</v>
      </c>
      <c r="E14" s="1" t="s">
        <v>323</v>
      </c>
      <c r="F14" s="1" t="s">
        <v>324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325</v>
      </c>
      <c r="B15" s="1" t="s">
        <v>274</v>
      </c>
      <c r="C15" s="1" t="s">
        <v>274</v>
      </c>
      <c r="D15" s="1" t="s">
        <v>274</v>
      </c>
      <c r="E15" s="1" t="s">
        <v>274</v>
      </c>
      <c r="F15" s="1" t="s">
        <v>274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326</v>
      </c>
      <c r="B16" s="1" t="s">
        <v>274</v>
      </c>
      <c r="C16" s="1" t="s">
        <v>274</v>
      </c>
      <c r="D16" s="1" t="s">
        <v>274</v>
      </c>
      <c r="E16" s="1" t="s">
        <v>274</v>
      </c>
      <c r="F16" s="1" t="s">
        <v>274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327</v>
      </c>
      <c r="B17" s="1" t="s">
        <v>121</v>
      </c>
      <c r="C17" s="1" t="s">
        <v>122</v>
      </c>
      <c r="D17" s="1" t="s">
        <v>328</v>
      </c>
      <c r="E17" s="1" t="s">
        <v>329</v>
      </c>
      <c r="F17" s="1" t="s">
        <v>330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331</v>
      </c>
      <c r="B18" s="1" t="s">
        <v>274</v>
      </c>
      <c r="C18" s="1" t="s">
        <v>274</v>
      </c>
      <c r="D18" s="1" t="s">
        <v>274</v>
      </c>
      <c r="E18" s="1" t="s">
        <v>274</v>
      </c>
      <c r="F18" s="1" t="s">
        <v>274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332</v>
      </c>
      <c r="B19" s="1" t="s">
        <v>274</v>
      </c>
      <c r="C19" s="1" t="s">
        <v>274</v>
      </c>
      <c r="D19" s="1" t="s">
        <v>274</v>
      </c>
      <c r="E19" s="1" t="s">
        <v>274</v>
      </c>
      <c r="F19" s="1" t="s">
        <v>274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333</v>
      </c>
      <c r="B20" s="1" t="s">
        <v>334</v>
      </c>
      <c r="C20" s="1" t="s">
        <v>335</v>
      </c>
      <c r="D20" s="1" t="s">
        <v>336</v>
      </c>
      <c r="E20" s="1" t="s">
        <v>337</v>
      </c>
      <c r="F20" s="1" t="s">
        <v>338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339</v>
      </c>
      <c r="B21" s="1" t="s">
        <v>340</v>
      </c>
      <c r="C21" s="1" t="s">
        <v>341</v>
      </c>
      <c r="D21" s="1" t="s">
        <v>342</v>
      </c>
      <c r="E21" s="1" t="s">
        <v>343</v>
      </c>
      <c r="F21" s="1" t="s">
        <v>344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345</v>
      </c>
      <c r="B22" s="1" t="s">
        <v>346</v>
      </c>
      <c r="C22" s="1" t="s">
        <v>347</v>
      </c>
      <c r="D22" s="1" t="s">
        <v>348</v>
      </c>
      <c r="E22" s="1" t="s">
        <v>349</v>
      </c>
      <c r="F22" s="1" t="s">
        <v>350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351</v>
      </c>
      <c r="B23" s="1" t="s">
        <v>352</v>
      </c>
      <c r="C23" s="1" t="s">
        <v>353</v>
      </c>
      <c r="D23" s="1" t="s">
        <v>354</v>
      </c>
      <c r="E23" s="1" t="s">
        <v>355</v>
      </c>
      <c r="F23" s="1" t="s">
        <v>356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357</v>
      </c>
      <c r="B24" s="1" t="s">
        <v>358</v>
      </c>
      <c r="C24" s="1" t="s">
        <v>359</v>
      </c>
      <c r="D24" s="1" t="s">
        <v>360</v>
      </c>
      <c r="E24" s="1" t="s">
        <v>360</v>
      </c>
      <c r="F24" s="1" t="s">
        <v>360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361</v>
      </c>
      <c r="B25" s="1" t="s">
        <v>362</v>
      </c>
      <c r="C25" s="1" t="s">
        <v>363</v>
      </c>
      <c r="D25" s="1" t="s">
        <v>364</v>
      </c>
      <c r="E25" s="1" t="s">
        <v>364</v>
      </c>
      <c r="F25" s="1" t="s">
        <v>274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365</v>
      </c>
      <c r="B26" s="1" t="s">
        <v>366</v>
      </c>
      <c r="C26" s="1" t="s">
        <v>367</v>
      </c>
      <c r="D26" s="1" t="s">
        <v>274</v>
      </c>
      <c r="E26" s="1" t="s">
        <v>274</v>
      </c>
      <c r="F26" s="1" t="s">
        <v>274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368</v>
      </c>
      <c r="B2" s="1" t="s">
        <v>369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370</v>
      </c>
      <c r="B3" s="1" t="s">
        <v>371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372</v>
      </c>
      <c r="B4" s="1" t="s">
        <v>373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374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375</v>
      </c>
      <c r="B6" s="1" t="s">
        <v>376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377</v>
      </c>
      <c r="B7" s="4" t="s">
        <v>378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379</v>
      </c>
      <c r="B8" s="1" t="s">
        <v>380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381</v>
      </c>
      <c r="B9" s="1" t="s">
        <v>382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383</v>
      </c>
      <c r="B10" s="1" t="s">
        <v>380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384</v>
      </c>
      <c r="B11" s="1" t="s">
        <v>385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386</v>
      </c>
      <c r="B12" s="1" t="s">
        <v>387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388</v>
      </c>
      <c r="B13" s="1" t="s">
        <v>385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389</v>
      </c>
      <c r="B14" s="1" t="s">
        <v>390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391</v>
      </c>
      <c r="B15" s="1">
        <v>50.0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392</v>
      </c>
      <c r="B16" s="1" t="s">
        <v>393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394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397</v>
      </c>
      <c r="B20" s="1">
        <v>46.315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398</v>
      </c>
      <c r="B21" s="1">
        <v>46.0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399</v>
      </c>
      <c r="B22" s="1">
        <v>43.64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400</v>
      </c>
      <c r="B23" s="1">
        <v>46.3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401</v>
      </c>
      <c r="B24" s="1">
        <v>46.315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402</v>
      </c>
      <c r="B25" s="1">
        <v>46.0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403</v>
      </c>
      <c r="B26" s="1">
        <v>43.64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404</v>
      </c>
      <c r="B27" s="1">
        <v>46.3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405</v>
      </c>
      <c r="B28" s="1">
        <v>1.278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406</v>
      </c>
      <c r="B29" s="1">
        <v>-17.99657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407</v>
      </c>
      <c r="B30" s="1">
        <v>123786.0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408</v>
      </c>
      <c r="B31" s="1">
        <v>123786.0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409</v>
      </c>
      <c r="B32" s="1">
        <v>231450.0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410</v>
      </c>
      <c r="B33" s="1">
        <v>361040.0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411</v>
      </c>
      <c r="B34" s="1">
        <v>361040.0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412</v>
      </c>
      <c r="B35" s="1">
        <v>45.25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413</v>
      </c>
      <c r="B36" s="1">
        <v>45.84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414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416</v>
      </c>
      <c r="B39" s="1">
        <v>2.85332608E9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417</v>
      </c>
      <c r="B40" s="1">
        <v>37.55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418</v>
      </c>
      <c r="B41" s="1">
        <v>64.98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419</v>
      </c>
      <c r="B42" s="1">
        <v>51.7547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420</v>
      </c>
      <c r="B43" s="1">
        <v>46.947075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421</v>
      </c>
      <c r="B44" s="1" t="s">
        <v>422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423</v>
      </c>
      <c r="B45" s="1">
        <v>2.437568E9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424</v>
      </c>
      <c r="B46" s="1">
        <v>2.5986123E7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425</v>
      </c>
      <c r="B47" s="1">
        <v>6.30639E7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426</v>
      </c>
      <c r="B48" s="1">
        <v>8038437.0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427</v>
      </c>
      <c r="B49" s="1">
        <v>8000568.0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428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429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430</v>
      </c>
      <c r="B52" s="1">
        <v>0.1275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431</v>
      </c>
      <c r="B53" s="1">
        <v>0.15225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432</v>
      </c>
      <c r="B54" s="1">
        <v>0.98108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433</v>
      </c>
      <c r="B55" s="1">
        <v>44.41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434</v>
      </c>
      <c r="B56" s="1">
        <v>0.3091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435</v>
      </c>
      <c r="B57" s="1">
        <v>6.30639E7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436</v>
      </c>
      <c r="B58" s="1">
        <v>7.743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437</v>
      </c>
      <c r="B59" s="1">
        <v>5.8433423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440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441</v>
      </c>
      <c r="B63" s="1">
        <v>-8.076808E7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442</v>
      </c>
      <c r="B64" s="1">
        <v>-1.27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443</v>
      </c>
      <c r="B65" s="1">
        <v>-2.51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444</v>
      </c>
      <c r="B66" s="1">
        <v>-22.476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445</v>
      </c>
      <c r="B67" s="1">
        <v>-0.19675684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446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447</v>
      </c>
      <c r="B69" s="1" t="s">
        <v>448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449</v>
      </c>
      <c r="B70" s="1" t="s">
        <v>450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451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453</v>
      </c>
      <c r="B73" s="1" t="s">
        <v>454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455</v>
      </c>
      <c r="B74" s="1" t="s">
        <v>454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456</v>
      </c>
      <c r="B75" s="1">
        <v>1.6032006E9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457</v>
      </c>
      <c r="B76" s="1" t="s">
        <v>458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459</v>
      </c>
      <c r="B77" s="1" t="s">
        <v>460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461</v>
      </c>
      <c r="B78" s="1" t="s">
        <v>462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463</v>
      </c>
      <c r="B79" s="1" t="s">
        <v>464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465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466</v>
      </c>
      <c r="B81" s="1">
        <v>45.245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467</v>
      </c>
      <c r="B82" s="1">
        <v>104.0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468</v>
      </c>
      <c r="B83" s="1">
        <v>62.0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469</v>
      </c>
      <c r="B84" s="1">
        <v>76.33333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470</v>
      </c>
      <c r="B85" s="1">
        <v>73.0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471</v>
      </c>
      <c r="B86" s="1">
        <v>1.4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472</v>
      </c>
      <c r="B87" s="1" t="s">
        <v>473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474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475</v>
      </c>
      <c r="B89" s="1">
        <v>4.93924704E8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476</v>
      </c>
      <c r="B90" s="1">
        <v>7.832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477</v>
      </c>
      <c r="B91" s="1">
        <v>-1.08452872E8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478</v>
      </c>
      <c r="B92" s="1">
        <v>3380602.0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479</v>
      </c>
      <c r="B93" s="1">
        <v>24.716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480</v>
      </c>
      <c r="B94" s="1">
        <v>25.512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481</v>
      </c>
      <c r="B95" s="1">
        <v>0.682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482</v>
      </c>
      <c r="B96" s="1">
        <v>-0.13322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483</v>
      </c>
      <c r="B97" s="1">
        <v>-0.16797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484</v>
      </c>
      <c r="B98" s="1">
        <v>-6.7301544E7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485</v>
      </c>
      <c r="B99" s="1">
        <v>-8.0457912E7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486</v>
      </c>
      <c r="B100" s="1" t="s">
        <v>422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487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-32.0</v>
      </c>
      <c r="D3" s="1">
        <v>-24.0</v>
      </c>
      <c r="E3" s="1">
        <f>IF(D3*FORECAST(E2,B3:D3,B2:D2)&gt;0,FORECAST(E2,B3:D3,B2:D2),D3)*$X$1</f>
        <v>-42.66666667</v>
      </c>
      <c r="F3" s="1">
        <f>IF(E3*FORECAST(F2,B3:E3,B2:E2)&gt;0,FORECAST(F2,B3:E3,B2:E2),E3)*$X$1</f>
        <v>-54.66666667</v>
      </c>
      <c r="G3" s="1">
        <f>IF(F3*FORECAST(G2,B3:F3,B2:F2)&gt;0,FORECAST(G2,B3:F3,B2:F2),F3)*$X$1</f>
        <v>-66.66666667</v>
      </c>
      <c r="H3" s="1">
        <f>IF(G3*FORECAST(H2,B3:G3,B2:G2)&gt;0,FORECAST(H2,B3:G3,B2:G2),G3)*$X$1</f>
        <v>-78.66666667</v>
      </c>
      <c r="I3" s="1">
        <f>IF(H3*FORECAST(I2,B3:H3,B2:H2)&gt;0,FORECAST(I2,B3:H3,B2:H2),H3)*$X$1</f>
        <v>-90.66666667</v>
      </c>
      <c r="J3" s="1">
        <f>IF(I3*FORECAST(J2,B3:I3,B2:I2)&gt;0,FORECAST(J2,B3:I3,B2:I2),I3)*$X$1</f>
        <v>-102.6666667</v>
      </c>
      <c r="K3" s="1">
        <f>IF(J3*FORECAST(K2,B3:J3,B2:J2)&gt;0,FORECAST(K2,B3:J3,B2:J2),J3)*$X$1</f>
        <v>-114.6666667</v>
      </c>
      <c r="L3" s="5">
        <f>IF(K3*FORECAST(L2,B3:K3,B2:K2)&gt;0,FORECAST(L2,B3:K3,B2:K2),K3)*$X$1</f>
        <v>-126.6666667</v>
      </c>
      <c r="M3" s="5">
        <f>IF(L3*FORECAST(M2,B3:L3,B2:L2)&gt;0,FORECAST(M2,B3:L3,B2:L2),L3)*$X$1</f>
        <v>-138.6666667</v>
      </c>
      <c r="N3" s="5">
        <f>IF(M3*FORECAST(N2,B3:M3,B2:M2)&gt;0,FORECAST(N2,B3:M3,B2:M2),M3)*$X$1</f>
        <v>-150.6666667</v>
      </c>
      <c r="O3" s="5">
        <f>IF(N3*FORECAST(O2,B3:N3,B2:N2)&gt;0,FORECAST(O2,B3:N3,B2:N2),N3)*$X$1</f>
        <v>-162.6666667</v>
      </c>
      <c r="P3" s="5">
        <f>IF(O3*FORECAST(P2,B3:O3,B2:O2)&gt;0,FORECAST(P2,B3:O3,B2:O2),O3)*$X$1</f>
        <v>-174.6666667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6.0</v>
      </c>
      <c r="C4" s="1">
        <v>-71.0</v>
      </c>
      <c r="D4" s="1">
        <v>-507.0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488</v>
      </c>
      <c r="B5" s="1">
        <v>23.0</v>
      </c>
      <c r="C5" s="1">
        <v>29.0</v>
      </c>
      <c r="D5" s="1">
        <v>49.0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489</v>
      </c>
      <c r="L7" s="1">
        <f>IF(P3*FORECAST(P2,B3:P3,B2:P2)&gt;0,FORECAST(P2,B3:P3,B2:P2),O3)*$X$1 * (1+0.02)/(0.0789-0.02)</f>
        <v>-3024.787776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490</v>
      </c>
      <c r="L8" s="6">
        <f t="array" ref="L8">NPV(0.0789,F3:P3)</f>
        <v>-758.3359476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491</v>
      </c>
      <c r="L9" s="6">
        <f t="array" ref="L9">NPV(0.0789,F16:P16)</f>
        <v>-1311.903181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492</v>
      </c>
      <c r="L10" s="6">
        <f>L8 + L9</f>
        <v>-2070.239129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493</v>
      </c>
      <c r="L12" s="6">
        <f>L10 - L11</f>
        <v>-1563.239129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494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-31.90283936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-3024.787776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-53.0</v>
      </c>
      <c r="C3" s="1">
        <v>-64.0</v>
      </c>
      <c r="D3" s="1">
        <v>-44.0</v>
      </c>
      <c r="E3" s="1">
        <f>IF(D3*FORECAST(E2,B3:D3,B2:D2)&gt;0,FORECAST(E2,B3:D3,B2:D2),D3)*$X$1</f>
        <v>-44.66666667</v>
      </c>
      <c r="F3" s="1">
        <f>IF(E3*FORECAST(F2,B3:E3,B2:E2)&gt;0,FORECAST(F2,B3:E3,B2:E2),E3)*$X$1</f>
        <v>-40.16666667</v>
      </c>
      <c r="G3" s="1">
        <f>IF(F3*FORECAST(G2,B3:F3,B2:F2)&gt;0,FORECAST(G2,B3:F3,B2:F2),F3)*$X$1</f>
        <v>-35.66666667</v>
      </c>
      <c r="H3" s="1">
        <f>IF(G3*FORECAST(H2,B3:G3,B2:G2)&gt;0,FORECAST(H2,B3:G3,B2:G2),G3)*$X$1</f>
        <v>-31.16666667</v>
      </c>
      <c r="I3" s="1">
        <f>IF(H3*FORECAST(I2,B3:H3,B2:H2)&gt;0,FORECAST(I2,B3:H3,B2:H2),H3)*$X$1</f>
        <v>-26.66666667</v>
      </c>
      <c r="J3" s="1">
        <f>IF(I3*FORECAST(J2,B3:I3,B2:I2)&gt;0,FORECAST(J2,B3:I3,B2:I2),I3)*$X$1</f>
        <v>-22.16666667</v>
      </c>
      <c r="K3" s="1">
        <f>IF(J3*FORECAST(K2,B3:J3,B2:J2)&gt;0,FORECAST(K2,B3:J3,B2:J2),J3)*$X$1</f>
        <v>-17.66666667</v>
      </c>
      <c r="L3" s="5">
        <f>IF(K3*FORECAST(L2,B3:K3,B2:K2)&gt;0,FORECAST(L2,B3:K3,B2:K2),K3)*$X$1</f>
        <v>-13.16666667</v>
      </c>
      <c r="M3" s="5">
        <f>IF(L3*FORECAST(M2,B3:L3,B2:L2)&gt;0,FORECAST(M2,B3:L3,B2:L2),L3)*$X$1</f>
        <v>-8.666666667</v>
      </c>
      <c r="N3" s="5">
        <f>IF(M3*FORECAST(N2,B3:M3,B2:M2)&gt;0,FORECAST(N2,B3:M3,B2:M2),M3)*$X$1</f>
        <v>-4.166666667</v>
      </c>
      <c r="O3" s="5">
        <f>IF(N3*FORECAST(O2,B3:N3,B2:N2)&gt;0,FORECAST(O2,B3:N3,B2:N2),N3)*$X$1</f>
        <v>-4.166666667</v>
      </c>
      <c r="P3" s="5">
        <f>IF(O3*FORECAST(P2,B3:O3,B2:O2)&gt;0,FORECAST(P2,B3:O3,B2:O2),O3)*$X$1</f>
        <v>-4.166666667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6.0</v>
      </c>
      <c r="C4" s="1">
        <v>-71.0</v>
      </c>
      <c r="D4" s="1">
        <v>-507.0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488</v>
      </c>
      <c r="B5" s="1">
        <v>23.0</v>
      </c>
      <c r="C5" s="1">
        <v>29.0</v>
      </c>
      <c r="D5" s="1">
        <v>49.0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489</v>
      </c>
      <c r="L7" s="1">
        <f>IF(P3*FORECAST(P2,B3:P3,B2:P2)&gt;0,FORECAST(P2,B3:P3,B2:P2),O3)*$X$1 * (1+0.02)/(0.0789-0.02)</f>
        <v>-72.15619694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490</v>
      </c>
      <c r="L8" s="6">
        <f t="array" ref="L8">NPV(0.0789,F3:P3)</f>
        <v>-157.0511418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491</v>
      </c>
      <c r="L9" s="6">
        <f t="array" ref="L9">NPV(0.0789,F16:P16)</f>
        <v>-31.29540031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492</v>
      </c>
      <c r="L10" s="6">
        <f>L8 + L9</f>
        <v>-188.3465421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-507.0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493</v>
      </c>
      <c r="L12" s="6">
        <f>L10 - L11</f>
        <v>318.6534579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494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6.503131793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-72.15619694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