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<sst xmlns="http://schemas.openxmlformats.org/spreadsheetml/2006/main" count="447" uniqueCount="359">
  <si>
    <t>ticker</t>
  </si>
  <si>
    <t>MITA</t>
  </si>
  <si>
    <t>nombre</t>
  </si>
  <si>
    <t>COLISEUM ACQUISITION CORP</t>
  </si>
  <si>
    <t>empresa</t>
  </si>
  <si>
    <t>Investment Holding Companies</t>
  </si>
  <si>
    <t>Open</t>
  </si>
  <si>
    <t>Target Price</t>
  </si>
  <si>
    <t>Upside</t>
  </si>
  <si>
    <t>-132.13%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</si>
  <si>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</si>
  <si>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</si>
  <si>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</si>
  <si>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</si>
  <si>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</si>
  <si>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</si>
  <si>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</si>
  <si>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</si>
  <si>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247.83%</t>
  </si>
  <si>
    <t>Total Assets Growth</t>
  </si>
  <si>
    <t>-0.65%</t>
  </si>
  <si>
    <t>Net Property, Plant and Equipment Growth</t>
  </si>
  <si>
    <t>No calculado</t>
  </si>
  <si>
    <t>Fiscal Period: December</t>
  </si>
  <si>
    <t>Net Income</t>
  </si>
  <si>
    <t>(Gain) Loss on Sale of Investments - (CF)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</si>
  <si>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</si>
  <si>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</si>
  <si>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</si>
  <si>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</si>
  <si>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</si>
  <si>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</si>
  <si>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</si>
  <si>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</si>
  <si>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</si>
  <si>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</si>
  <si>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</si>
  <si>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</si>
  <si>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</si>
  <si>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</si>
  <si>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</si>
  <si>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</si>
  <si>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</si>
  <si>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</si>
  <si>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</si>
  <si>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</si>
  <si>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</si>
  <si>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</si>
  <si>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</si>
  <si>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</si>
  <si>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</si>
  <si>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</si>
  <si>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</si>
  <si>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</si>
  <si>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</si>
  <si>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</si>
  <si>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</si>
  <si>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</si>
  <si>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</si>
  <si>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</si>
  <si>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</si>
  <si>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</si>
  <si>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</si>
  <si>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</si>
  <si>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</si>
  <si>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</si>
  <si>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</si>
  <si>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</si>
  <si>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</si>
  <si>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</si>
  <si>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</si>
  <si>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</si>
  <si>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-0.58</t>
  </si>
  <si>
    <t>-0.3</t>
  </si>
  <si>
    <t>-0.39</t>
  </si>
  <si>
    <t>Tangible Book Value</t>
  </si>
  <si>
    <t>Tangible Book Value Per Share</t>
  </si>
  <si>
    <t>Total Debt</t>
  </si>
  <si>
    <t>Net Debt</t>
  </si>
  <si>
    <t>Account Code - Inventory Valuation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</si>
  <si>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</si>
  <si>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</si>
  <si>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</si>
  <si>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</si>
  <si>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</si>
  <si>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</si>
  <si>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</si>
  <si>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</si>
  <si>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</si>
  <si>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</si>
  <si>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</si>
  <si>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</si>
  <si>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</si>
  <si>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</si>
  <si>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</si>
  <si>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</si>
  <si>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</si>
  <si>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0.41</t>
  </si>
  <si>
    <t>0.23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</si>
  <si>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</si>
  <si>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</si>
  <si>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</si>
  <si>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</si>
  <si>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</si>
  <si>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</si>
  <si>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0.18</t>
  </si>
  <si>
    <t>0.13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</si>
  <si>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</si>
  <si>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</si>
  <si>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</si>
  <si>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</si>
  <si>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</si>
  <si>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</si>
  <si>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</si>
  <si>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</si>
  <si>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-0.51</t>
  </si>
  <si>
    <t>-1.31</t>
  </si>
  <si>
    <t>Return on Total Capital</t>
  </si>
  <si>
    <t>9.41</t>
  </si>
  <si>
    <t>31.16</t>
  </si>
  <si>
    <t>Return On Equity %</t>
  </si>
  <si>
    <t>-91.34</t>
  </si>
  <si>
    <t>-75.17</t>
  </si>
  <si>
    <t>Return on Common Equity</t>
  </si>
  <si>
    <t>Short Term Liquidity</t>
  </si>
  <si>
    <t>Current Ratio</t>
  </si>
  <si>
    <t>48.96</t>
  </si>
  <si>
    <t>2.41</t>
  </si>
  <si>
    <t>Quick Ratio</t>
  </si>
  <si>
    <t>29.71</t>
  </si>
  <si>
    <t>1.2</t>
  </si>
  <si>
    <t>Operating Cash Flow to Current Liabilities</t>
  </si>
  <si>
    <t>-50.88</t>
  </si>
  <si>
    <t>-2.91</t>
  </si>
  <si>
    <t>-0.12</t>
  </si>
  <si>
    <t>Long Term Solvency</t>
  </si>
  <si>
    <t>Total Debt/Equity</t>
  </si>
  <si>
    <t>-19.46</t>
  </si>
  <si>
    <t>Total Debt / Total Capital</t>
  </si>
  <si>
    <t>-24.16</t>
  </si>
  <si>
    <t>Total Liabilities / Total Assets</t>
  </si>
  <si>
    <t>107.23</t>
  </si>
  <si>
    <t>103.72</t>
  </si>
  <si>
    <t>108.3</t>
  </si>
  <si>
    <t>Growth Over Prior Year</t>
  </si>
  <si>
    <t>EBITA, 1 Yr. Growth %</t>
  </si>
  <si>
    <t>115.19</t>
  </si>
  <si>
    <t>54.31</t>
  </si>
  <si>
    <t>EBIT, 1 Yr. Growth %</t>
  </si>
  <si>
    <t>Earnings From Cont. Operations, 1 Yr. Growth %</t>
  </si>
  <si>
    <t>58.73</t>
  </si>
  <si>
    <t>-59.19</t>
  </si>
  <si>
    <t>Net Income, 1 Yr. Growth %</t>
  </si>
  <si>
    <t>Normalized Net Income, 1 Yr. Growth %</t>
  </si>
  <si>
    <t>11.08</t>
  </si>
  <si>
    <t>-62.82</t>
  </si>
  <si>
    <t>Diluted EPS Before Extra, 1 Yr. Growth %</t>
  </si>
  <si>
    <t>-43.9</t>
  </si>
  <si>
    <t>Total Assets, 1 Yr. Growth %</t>
  </si>
  <si>
    <t>0.81</t>
  </si>
  <si>
    <t>-79.73</t>
  </si>
  <si>
    <t>Tangible Book Value, 1 Yr. Growth %</t>
  </si>
  <si>
    <t>-48.18</t>
  </si>
  <si>
    <t>-54.74</t>
  </si>
  <si>
    <t>Common Equity, 1 Yr. Growth %</t>
  </si>
  <si>
    <t>Cash From Operations, 1 Yr. Growth %</t>
  </si>
  <si>
    <t>-58.58</t>
  </si>
  <si>
    <t>-51.85</t>
  </si>
  <si>
    <t>Compound Annual Growth Rate Over Two Years</t>
  </si>
  <si>
    <t>EBITA, 2 Yr. CAGR %</t>
  </si>
  <si>
    <t>82.22</t>
  </si>
  <si>
    <t>EBIT, 2 Yr. CAGR %</t>
  </si>
  <si>
    <t>Earnings From Cont. Operations, 2 Yr. CAGR %</t>
  </si>
  <si>
    <t>-19.52</t>
  </si>
  <si>
    <t>Net Income, 2 Yr. CAGR %</t>
  </si>
  <si>
    <t>Normalized Net Income, 2 Yr. CAGR %</t>
  </si>
  <si>
    <t>-22.91</t>
  </si>
  <si>
    <t>Total Assets, 2 Yr. CAGR %</t>
  </si>
  <si>
    <t>-54.8</t>
  </si>
  <si>
    <t>Tangible Book Value, 2 Yr. CAGR %</t>
  </si>
  <si>
    <t>-51.57</t>
  </si>
  <si>
    <t>Common Equity, 2 Yr. CAGR %</t>
  </si>
  <si>
    <t>Cash From Operations, 2 Yr. CAGR %</t>
  </si>
  <si>
    <t>-55.34</t>
  </si>
  <si>
    <t>2021</t>
  </si>
  <si>
    <t>2022</t>
  </si>
  <si>
    <t>2023</t>
  </si>
  <si>
    <t>Capitalization
                                    1</t>
  </si>
  <si>
    <t>182.2</t>
  </si>
  <si>
    <t>188.2</t>
  </si>
  <si>
    <t>102.6</t>
  </si>
  <si>
    <t>Change</t>
  </si>
  <si>
    <t>-</t>
  </si>
  <si>
    <t>3.29%</t>
  </si>
  <si>
    <t>-45.48%</t>
  </si>
  <si>
    <t>Enterprise Value (EV)
                                    1</t>
  </si>
  <si>
    <t>181.4</t>
  </si>
  <si>
    <t>188</t>
  </si>
  <si>
    <t>103.1</t>
  </si>
  <si>
    <t>3.62%</t>
  </si>
  <si>
    <t>-45.15%</t>
  </si>
  <si>
    <t>P/E ratio</t>
  </si>
  <si>
    <t>24.8x</t>
  </si>
  <si>
    <t>46.9x</t>
  </si>
  <si>
    <t>PBR</t>
  </si>
  <si>
    <t>-16.6x</t>
  </si>
  <si>
    <t>-33.2x</t>
  </si>
  <si>
    <t>-27.5x</t>
  </si>
  <si>
    <t>PEG</t>
  </si>
  <si>
    <t>-1.1x</t>
  </si>
  <si>
    <t>Capitalization / Revenue</t>
  </si>
  <si>
    <t>EV / Revenue</t>
  </si>
  <si>
    <t>EV / EBITDA</t>
  </si>
  <si>
    <t>EV / EBIT</t>
  </si>
  <si>
    <t>-312x</t>
  </si>
  <si>
    <t>-150x</t>
  </si>
  <si>
    <t>-53.4x</t>
  </si>
  <si>
    <t>EV / FCF</t>
  </si>
  <si>
    <t>-565,078,770x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</si>
  <si>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</si>
  <si>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</si>
  <si>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</si>
  <si>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</si>
  <si>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</si>
  <si>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0.4051</t>
  </si>
  <si>
    <t>0.2273</t>
  </si>
  <si>
    <t>Distribution rate</t>
  </si>
  <si>
    <t>Net sales</t>
  </si>
  <si>
    <t>EBITDA</t>
  </si>
  <si>
    <t>EBIT
                                    1</t>
  </si>
  <si>
    <t>-0.5816</t>
  </si>
  <si>
    <t>-1.252</t>
  </si>
  <si>
    <t>-1.931</t>
  </si>
  <si>
    <t>Net income
                                    1</t>
  </si>
  <si>
    <t>4.786</t>
  </si>
  <si>
    <t>7.596</t>
  </si>
  <si>
    <t>3.1</t>
  </si>
  <si>
    <t>Net Debt
                                    1</t>
  </si>
  <si>
    <t>-0.8019</t>
  </si>
  <si>
    <t>-0.233</t>
  </si>
  <si>
    <t>0.5</t>
  </si>
  <si>
    <t>Reference price
                                    2</t>
  </si>
  <si>
    <t>9.72</t>
  </si>
  <si>
    <t>10.04</t>
  </si>
  <si>
    <t>10.66</t>
  </si>
  <si>
    <t>Nbr of stocks (in thousands)</t>
  </si>
  <si>
    <t>18,750</t>
  </si>
  <si>
    <t>9,628</t>
  </si>
  <si>
    <t>Announcement Date</t>
  </si>
  <si>
    <t>4/18/22</t>
  </si>
  <si>
    <t>4/17/23</t>
  </si>
  <si>
    <t>4/5/24</t>
  </si>
  <si>
    <t>address1</t>
  </si>
  <si>
    <t>1180 North Town Center Drive</t>
  </si>
  <si>
    <t>address2</t>
  </si>
  <si>
    <t>Suite 100</t>
  </si>
  <si>
    <t>city</t>
  </si>
  <si>
    <t>Las Vegas</t>
  </si>
  <si>
    <t>state</t>
  </si>
  <si>
    <t>NV</t>
  </si>
  <si>
    <t>zip</t>
  </si>
  <si>
    <t>89144</t>
  </si>
  <si>
    <t>country</t>
  </si>
  <si>
    <t>phone</t>
  </si>
  <si>
    <t>702 781 4313</t>
  </si>
  <si>
    <t>website</t>
  </si>
  <si>
    <t>https://www.coliseumacq.com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</si>
  <si>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</si>
  <si>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</si>
  <si>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</si>
  <si>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</si>
  <si>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</si>
  <si>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</si>
  <si>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</si>
  <si>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</si>
  <si>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</si>
  <si>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</si>
  <si>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</si>
  <si>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Coliseum Acquisition Corp. does not have significant operations. It intends to effect a merger, share exchange, asset acquisition, share purchase, reorganization, or similar business combination with one or more businesses. The company was incorporated in 2021 and is based in Las Vegas, Nevada.</t>
  </si>
  <si>
    <t>companyOfficers</t>
  </si>
  <si>
    <t>[{'maxAge': 1, 'name': 'Mr. Charles E. Wert', 'age': 79, 'title': 'CEO &amp; Director', 'yearBorn': 1944, 'exercisedValue': 0, 'unexercisedValue': 0}, {'maxAge': 1, 'name': 'Ms. Oanh Do Ngoc Truong', 'age': 34, 'title': 'Chief Financial Officer', 'yearBorn': 1989,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</si>
  <si>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</si>
  <si>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</si>
  <si>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</si>
  <si>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</si>
  <si>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</si>
  <si>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</si>
  <si>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</si>
  <si>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</si>
  <si>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</si>
  <si>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</si>
  <si>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</si>
  <si>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</si>
  <si>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</si>
  <si>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</si>
  <si>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</si>
  <si>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</si>
  <si>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</si>
  <si>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</si>
  <si>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</si>
  <si>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</si>
  <si>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</si>
  <si>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</si>
  <si>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</si>
  <si>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</si>
  <si>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</si>
  <si>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</si>
  <si>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</si>
  <si>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</si>
  <si>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</si>
  <si>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</si>
  <si>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</si>
  <si>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</si>
  <si>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</si>
  <si>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</si>
  <si>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</si>
  <si>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</si>
  <si>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</si>
  <si>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</si>
  <si>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</si>
  <si>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</si>
  <si>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</si>
  <si>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</si>
  <si>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</si>
  <si>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</si>
  <si>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</si>
  <si>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</si>
  <si>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</si>
  <si>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</si>
  <si>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</si>
  <si>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</si>
  <si>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Coliseum Acquisition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</si>
  <si>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</si>
  <si>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</si>
  <si>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</si>
  <si>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</si>
  <si>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</si>
  <si>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</si>
  <si>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</si>
  <si>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608ba147-5c34-31fb-a0bc-18d47a37f6e4</t>
  </si>
  <si>
    <t>messageBoardId</t>
  </si>
  <si>
    <t>finmb_708526309</t>
  </si>
  <si>
    <t>gmtOffSetMilliseconds</t>
  </si>
  <si>
    <t>currentPrice</t>
  </si>
  <si>
    <t>recommendationKey</t>
  </si>
  <si>
    <t>none</t>
  </si>
  <si>
    <t>totalDebt</t>
  </si>
  <si>
    <t>currentRatio</t>
  </si>
  <si>
    <t>returnOnAssets</t>
  </si>
  <si>
    <t>freeCashflow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</si>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</sst>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liseumacq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-3.846153846153846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6.3732136E7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-0.388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4.0</v>
      </c>
      <c r="C2" s="1">
        <v>7.0</v>
      </c>
      <c r="D2" s="1">
        <v>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-3.0</v>
      </c>
      <c r="C3" s="1">
        <v>-2.0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-5.0</v>
      </c>
      <c r="C4" s="1">
        <v>-6.0</v>
      </c>
      <c r="D4" s="1">
        <v>-5.0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2.0</v>
      </c>
      <c r="C5" s="1">
        <v>15.0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-82.0</v>
      </c>
      <c r="C6" s="1">
        <v>52.0</v>
      </c>
      <c r="D6" s="1">
        <v>23.0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-1.0</v>
      </c>
      <c r="C7" s="1">
        <v>-56.0</v>
      </c>
      <c r="D7" s="1">
        <v>-27.0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-164.0</v>
      </c>
      <c r="C8" s="1">
        <v>0.0</v>
      </c>
      <c r="D8" s="1">
        <v>126.0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-164.0</v>
      </c>
      <c r="C9" s="1">
        <v>0.0</v>
      </c>
      <c r="D9" s="1">
        <v>126.0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18.0</v>
      </c>
      <c r="C10" s="1">
        <v>0.0</v>
      </c>
      <c r="D10" s="1">
        <v>55.0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20.0</v>
      </c>
      <c r="C11" s="1">
        <v>0.0</v>
      </c>
      <c r="D11" s="1">
        <v>55.0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-18.0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-20.0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161.0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-127.0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4.0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166.0</v>
      </c>
      <c r="C17" s="1">
        <v>0.0</v>
      </c>
      <c r="D17" s="1">
        <v>-126.0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87.0</v>
      </c>
      <c r="C18" s="1">
        <v>-56.0</v>
      </c>
      <c r="D18" s="1">
        <v>-23.0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-33.0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-33.0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-44.0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 t="s">
        <v>46</v>
      </c>
      <c r="C23" s="1">
        <v>0.0</v>
      </c>
      <c r="D23" s="1">
        <v>54.0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80.0</v>
      </c>
      <c r="C3" s="1">
        <v>23.0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80.0</v>
      </c>
      <c r="C4" s="1">
        <v>23.0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0.0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0.0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52.0</v>
      </c>
      <c r="C7" s="1">
        <v>23.0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1.0</v>
      </c>
      <c r="C8" s="1">
        <v>47.0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150.0</v>
      </c>
      <c r="C9" s="1">
        <v>152.0</v>
      </c>
      <c r="D9" s="1">
        <v>30.0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152.0</v>
      </c>
      <c r="C10" s="1">
        <v>153.0</v>
      </c>
      <c r="D10" s="1">
        <v>30.0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2.0</v>
      </c>
      <c r="C12" s="1">
        <v>18.0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0.0</v>
      </c>
      <c r="C13" s="1">
        <v>1.0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0.0</v>
      </c>
      <c r="C14" s="1">
        <v>0.0</v>
      </c>
      <c r="D14" s="1">
        <v>50.0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0.0</v>
      </c>
      <c r="C15" s="1">
        <v>0.0</v>
      </c>
      <c r="D15" s="1">
        <v>22.0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2.0</v>
      </c>
      <c r="C16" s="1">
        <v>19.0</v>
      </c>
      <c r="D16" s="1">
        <v>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163.0</v>
      </c>
      <c r="C17" s="1">
        <v>158.0</v>
      </c>
      <c r="D17" s="1">
        <v>31.0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163.0</v>
      </c>
      <c r="C18" s="1">
        <v>158.0</v>
      </c>
      <c r="D18" s="1">
        <v>33.0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0.0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-10.0</v>
      </c>
      <c r="C20" s="1">
        <v>-5.0</v>
      </c>
      <c r="D20" s="1">
        <v>-2.0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-10.0</v>
      </c>
      <c r="C21" s="1">
        <v>-5.0</v>
      </c>
      <c r="D21" s="1">
        <v>-2.0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-10.0</v>
      </c>
      <c r="C22" s="1">
        <v>-5.0</v>
      </c>
      <c r="D22" s="1">
        <v>-2.0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152.0</v>
      </c>
      <c r="C23" s="1">
        <v>153.0</v>
      </c>
      <c r="D23" s="1">
        <v>30.0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18.0</v>
      </c>
      <c r="C25" s="1">
        <v>18.0</v>
      </c>
      <c r="D25" s="1">
        <v>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18.0</v>
      </c>
      <c r="C26" s="1">
        <v>18.0</v>
      </c>
      <c r="D26" s="1">
        <v>6.0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 t="s">
        <v>72</v>
      </c>
      <c r="C27" s="1" t="s">
        <v>73</v>
      </c>
      <c r="D27" s="1" t="s">
        <v>74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-10.0</v>
      </c>
      <c r="C28" s="1">
        <v>-5.0</v>
      </c>
      <c r="D28" s="1">
        <v>-2.0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 t="s">
        <v>72</v>
      </c>
      <c r="C29" s="1" t="s">
        <v>73</v>
      </c>
      <c r="D29" s="1" t="s">
        <v>74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 t="s">
        <v>46</v>
      </c>
      <c r="C30" s="1" t="s">
        <v>46</v>
      </c>
      <c r="D30" s="1">
        <v>50.0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-80.0</v>
      </c>
      <c r="C31" s="1">
        <v>-23.0</v>
      </c>
      <c r="D31" s="1">
        <v>50.0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3.0</v>
      </c>
      <c r="C32" s="1">
        <v>3.0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80</v>
      </c>
      <c r="B2" s="1">
        <v>58.0</v>
      </c>
      <c r="C2" s="1">
        <v>1.0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</v>
      </c>
      <c r="B3" s="1">
        <v>58.0</v>
      </c>
      <c r="C3" s="1">
        <v>1.0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</v>
      </c>
      <c r="B4" s="1">
        <v>-58.0</v>
      </c>
      <c r="C4" s="1">
        <v>-1.0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</v>
      </c>
      <c r="B5" s="1">
        <v>0.0</v>
      </c>
      <c r="C5" s="1">
        <v>0.0</v>
      </c>
      <c r="D5" s="1">
        <v>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</v>
      </c>
      <c r="B6" s="1">
        <v>0.0</v>
      </c>
      <c r="C6" s="1">
        <v>0.0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</v>
      </c>
      <c r="B7" s="1">
        <v>5.0</v>
      </c>
      <c r="C7" s="1">
        <v>6.0</v>
      </c>
      <c r="D7" s="1">
        <v>-19.0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</v>
      </c>
      <c r="B8" s="1">
        <v>4.0</v>
      </c>
      <c r="C8" s="1">
        <v>5.0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</v>
      </c>
      <c r="B9" s="1">
        <v>3.0</v>
      </c>
      <c r="C9" s="1">
        <v>2.0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</v>
      </c>
      <c r="B10" s="1">
        <v>0.0</v>
      </c>
      <c r="C10" s="1">
        <v>0.0</v>
      </c>
      <c r="D10" s="1">
        <v>27.0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</v>
      </c>
      <c r="B11" s="1">
        <v>4.0</v>
      </c>
      <c r="C11" s="1">
        <v>7.0</v>
      </c>
      <c r="D11" s="1">
        <v>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</v>
      </c>
      <c r="B12" s="1">
        <v>4.0</v>
      </c>
      <c r="C12" s="1">
        <v>7.0</v>
      </c>
      <c r="D12" s="1">
        <v>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91</v>
      </c>
      <c r="B13" s="1">
        <v>4.0</v>
      </c>
      <c r="C13" s="1">
        <v>7.0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</v>
      </c>
      <c r="B14" s="1">
        <v>4.0</v>
      </c>
      <c r="C14" s="1">
        <v>7.0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</v>
      </c>
      <c r="B15" s="1">
        <v>4.0</v>
      </c>
      <c r="C15" s="1">
        <v>7.0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94</v>
      </c>
      <c r="B16" s="1">
        <v>4.0</v>
      </c>
      <c r="C16" s="1">
        <v>7.0</v>
      </c>
      <c r="D16" s="1">
        <v>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</v>
      </c>
      <c r="B18" s="1">
        <v>0.0</v>
      </c>
      <c r="C18" s="1" t="s">
        <v>97</v>
      </c>
      <c r="D18" s="1" t="s">
        <v>98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99</v>
      </c>
      <c r="B19" s="1">
        <v>0.0</v>
      </c>
      <c r="C19" s="1" t="s">
        <v>97</v>
      </c>
      <c r="D19" s="1" t="s">
        <v>98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100</v>
      </c>
      <c r="B20" s="1">
        <v>12.0</v>
      </c>
      <c r="C20" s="1">
        <v>18.0</v>
      </c>
      <c r="D20" s="1">
        <v>13.0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101</v>
      </c>
      <c r="B21" s="1">
        <v>0.0</v>
      </c>
      <c r="C21" s="1" t="s">
        <v>97</v>
      </c>
      <c r="D21" s="1" t="s">
        <v>98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102</v>
      </c>
      <c r="B22" s="1">
        <v>0.0</v>
      </c>
      <c r="C22" s="1" t="s">
        <v>97</v>
      </c>
      <c r="D22" s="1" t="s">
        <v>98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>
        <v>12.0</v>
      </c>
      <c r="C23" s="1">
        <v>18.0</v>
      </c>
      <c r="D23" s="1">
        <v>13.0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104</v>
      </c>
      <c r="B24" s="1">
        <v>0.0</v>
      </c>
      <c r="C24" s="1" t="s">
        <v>105</v>
      </c>
      <c r="D24" s="1" t="s">
        <v>106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107</v>
      </c>
      <c r="B25" s="1">
        <v>0.0</v>
      </c>
      <c r="C25" s="1" t="s">
        <v>105</v>
      </c>
      <c r="D25" s="1" t="s">
        <v>106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108</v>
      </c>
      <c r="B27" s="1">
        <v>-58.0</v>
      </c>
      <c r="C27" s="1">
        <v>-1.0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109</v>
      </c>
      <c r="B28" s="1">
        <v>-58.0</v>
      </c>
      <c r="C28" s="1">
        <v>-1.0</v>
      </c>
      <c r="D28" s="1">
        <v>-1.0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110</v>
      </c>
      <c r="B29" s="1">
        <v>2.0</v>
      </c>
      <c r="C29" s="1">
        <v>3.0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112</v>
      </c>
      <c r="B31" s="1">
        <v>0.0</v>
      </c>
      <c r="C31" s="1">
        <v>0.0</v>
      </c>
      <c r="D31" s="1">
        <v>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0.0</v>
      </c>
      <c r="C3" s="1" t="s">
        <v>115</v>
      </c>
      <c r="D3" s="1" t="s">
        <v>116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0.0</v>
      </c>
      <c r="C4" s="1" t="s">
        <v>118</v>
      </c>
      <c r="D4" s="1" t="s">
        <v>119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0.0</v>
      </c>
      <c r="C5" s="1" t="s">
        <v>121</v>
      </c>
      <c r="D5" s="1" t="s">
        <v>122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0.0</v>
      </c>
      <c r="C6" s="1" t="s">
        <v>121</v>
      </c>
      <c r="D6" s="1" t="s">
        <v>122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 t="s">
        <v>126</v>
      </c>
      <c r="C8" s="1" t="s">
        <v>127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 t="s">
        <v>129</v>
      </c>
      <c r="C9" s="1" t="s">
        <v>130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 t="s">
        <v>132</v>
      </c>
      <c r="C10" s="1" t="s">
        <v>133</v>
      </c>
      <c r="D10" s="1" t="s">
        <v>134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0.0</v>
      </c>
      <c r="C12" s="1">
        <v>0.0</v>
      </c>
      <c r="D12" s="1" t="s">
        <v>137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0.0</v>
      </c>
      <c r="C13" s="1">
        <v>0.0</v>
      </c>
      <c r="D13" s="1" t="s">
        <v>139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 t="s">
        <v>141</v>
      </c>
      <c r="C14" s="1" t="s">
        <v>142</v>
      </c>
      <c r="D14" s="1" t="s">
        <v>143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 t="s">
        <v>146</v>
      </c>
      <c r="D16" s="1" t="s">
        <v>147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0.0</v>
      </c>
      <c r="C17" s="1" t="s">
        <v>146</v>
      </c>
      <c r="D17" s="1" t="s">
        <v>147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0.0</v>
      </c>
      <c r="C18" s="1" t="s">
        <v>150</v>
      </c>
      <c r="D18" s="1" t="s">
        <v>151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 t="s">
        <v>150</v>
      </c>
      <c r="D19" s="1" t="s">
        <v>151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0.0</v>
      </c>
      <c r="C20" s="1" t="s">
        <v>154</v>
      </c>
      <c r="D20" s="1" t="s">
        <v>155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0.0</v>
      </c>
      <c r="D21" s="1" t="s">
        <v>157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0.0</v>
      </c>
      <c r="C22" s="1" t="s">
        <v>159</v>
      </c>
      <c r="D22" s="1" t="s">
        <v>160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0.0</v>
      </c>
      <c r="C23" s="1" t="s">
        <v>162</v>
      </c>
      <c r="D23" s="1" t="s">
        <v>163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0.0</v>
      </c>
      <c r="C24" s="1" t="s">
        <v>162</v>
      </c>
      <c r="D24" s="1" t="s">
        <v>163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0.0</v>
      </c>
      <c r="C25" s="1" t="s">
        <v>166</v>
      </c>
      <c r="D25" s="1" t="s">
        <v>167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0.0</v>
      </c>
      <c r="C27" s="1">
        <v>0.0</v>
      </c>
      <c r="D27" s="1" t="s">
        <v>170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1">
        <v>0.0</v>
      </c>
      <c r="C28" s="1">
        <v>0.0</v>
      </c>
      <c r="D28" s="1" t="s">
        <v>170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>
        <v>0.0</v>
      </c>
      <c r="C29" s="1">
        <v>0.0</v>
      </c>
      <c r="D29" s="1" t="s">
        <v>173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>
        <v>0.0</v>
      </c>
      <c r="C30" s="1">
        <v>0.0</v>
      </c>
      <c r="D30" s="1" t="s">
        <v>173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0.0</v>
      </c>
      <c r="C31" s="1">
        <v>0.0</v>
      </c>
      <c r="D31" s="1" t="s">
        <v>176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>
        <v>0.0</v>
      </c>
      <c r="C32" s="1">
        <v>0.0</v>
      </c>
      <c r="D32" s="1" t="s">
        <v>178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0.0</v>
      </c>
      <c r="C33" s="1">
        <v>0.0</v>
      </c>
      <c r="D33" s="1" t="s">
        <v>180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>
        <v>0.0</v>
      </c>
      <c r="C34" s="1">
        <v>0.0</v>
      </c>
      <c r="D34" s="1" t="s">
        <v>180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>
        <v>0.0</v>
      </c>
      <c r="C35" s="1">
        <v>0.0</v>
      </c>
      <c r="D35" s="1" t="s">
        <v>183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184</v>
      </c>
      <c r="C1" s="1" t="s">
        <v>185</v>
      </c>
      <c r="D1" s="1" t="s">
        <v>186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1" t="s">
        <v>188</v>
      </c>
      <c r="C2" s="1" t="s">
        <v>189</v>
      </c>
      <c r="D2" s="1" t="s">
        <v>190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 t="s">
        <v>192</v>
      </c>
      <c r="C3" s="1" t="s">
        <v>193</v>
      </c>
      <c r="D3" s="1" t="s">
        <v>194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195</v>
      </c>
      <c r="B4" s="1" t="s">
        <v>196</v>
      </c>
      <c r="C4" s="1" t="s">
        <v>197</v>
      </c>
      <c r="D4" s="1" t="s">
        <v>198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191</v>
      </c>
      <c r="B5" s="1" t="s">
        <v>192</v>
      </c>
      <c r="C5" s="1" t="s">
        <v>199</v>
      </c>
      <c r="D5" s="1" t="s">
        <v>200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 t="s">
        <v>192</v>
      </c>
      <c r="C6" s="1" t="s">
        <v>202</v>
      </c>
      <c r="D6" s="1" t="s">
        <v>203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204</v>
      </c>
      <c r="B7" s="1" t="s">
        <v>205</v>
      </c>
      <c r="C7" s="1" t="s">
        <v>206</v>
      </c>
      <c r="D7" s="1" t="s">
        <v>207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208</v>
      </c>
      <c r="B8" s="1" t="s">
        <v>192</v>
      </c>
      <c r="C8" s="1" t="s">
        <v>192</v>
      </c>
      <c r="D8" s="1" t="s">
        <v>209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210</v>
      </c>
      <c r="B9" s="1" t="s">
        <v>192</v>
      </c>
      <c r="C9" s="1" t="s">
        <v>192</v>
      </c>
      <c r="D9" s="1" t="s">
        <v>192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 t="s">
        <v>192</v>
      </c>
      <c r="C10" s="1" t="s">
        <v>192</v>
      </c>
      <c r="D10" s="1" t="s">
        <v>192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212</v>
      </c>
      <c r="B11" s="1" t="s">
        <v>192</v>
      </c>
      <c r="C11" s="1" t="s">
        <v>192</v>
      </c>
      <c r="D11" s="1" t="s">
        <v>192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213</v>
      </c>
      <c r="B12" s="1" t="s">
        <v>214</v>
      </c>
      <c r="C12" s="1" t="s">
        <v>215</v>
      </c>
      <c r="D12" s="1" t="s">
        <v>216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217</v>
      </c>
      <c r="B13" s="1" t="s">
        <v>192</v>
      </c>
      <c r="C13" s="1" t="s">
        <v>218</v>
      </c>
      <c r="D13" s="1" t="s">
        <v>192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219</v>
      </c>
      <c r="B14" s="1" t="s">
        <v>192</v>
      </c>
      <c r="C14" s="1" t="s">
        <v>220</v>
      </c>
      <c r="D14" s="1" t="s">
        <v>192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221</v>
      </c>
      <c r="B15" s="1" t="s">
        <v>192</v>
      </c>
      <c r="C15" s="1" t="s">
        <v>192</v>
      </c>
      <c r="D15" s="1" t="s">
        <v>192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222</v>
      </c>
      <c r="B16" s="1" t="s">
        <v>192</v>
      </c>
      <c r="C16" s="1" t="s">
        <v>192</v>
      </c>
      <c r="D16" s="1" t="s">
        <v>192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223</v>
      </c>
      <c r="B17" s="1" t="s">
        <v>192</v>
      </c>
      <c r="C17" s="1" t="s">
        <v>224</v>
      </c>
      <c r="D17" s="1" t="s">
        <v>225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226</v>
      </c>
      <c r="B18" s="1" t="s">
        <v>192</v>
      </c>
      <c r="C18" s="1" t="s">
        <v>192</v>
      </c>
      <c r="D18" s="1" t="s">
        <v>192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227</v>
      </c>
      <c r="B19" s="1" t="s">
        <v>192</v>
      </c>
      <c r="C19" s="1" t="s">
        <v>192</v>
      </c>
      <c r="D19" s="1" t="s">
        <v>192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228</v>
      </c>
      <c r="B20" s="1" t="s">
        <v>192</v>
      </c>
      <c r="C20" s="1" t="s">
        <v>192</v>
      </c>
      <c r="D20" s="1" t="s">
        <v>192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229</v>
      </c>
      <c r="B21" s="1" t="s">
        <v>230</v>
      </c>
      <c r="C21" s="1" t="s">
        <v>231</v>
      </c>
      <c r="D21" s="1" t="s">
        <v>232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233</v>
      </c>
      <c r="B22" s="1" t="s">
        <v>234</v>
      </c>
      <c r="C22" s="1" t="s">
        <v>235</v>
      </c>
      <c r="D22" s="1" t="s">
        <v>236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237</v>
      </c>
      <c r="B23" s="1" t="s">
        <v>238</v>
      </c>
      <c r="C23" s="1" t="s">
        <v>239</v>
      </c>
      <c r="D23" s="1" t="s">
        <v>240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1" t="s">
        <v>242</v>
      </c>
      <c r="C24" s="1" t="s">
        <v>243</v>
      </c>
      <c r="D24" s="1" t="s">
        <v>244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245</v>
      </c>
      <c r="B25" s="1" t="s">
        <v>246</v>
      </c>
      <c r="C25" s="1" t="s">
        <v>246</v>
      </c>
      <c r="D25" s="1" t="s">
        <v>247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 t="s">
        <v>249</v>
      </c>
      <c r="C26" s="1" t="s">
        <v>250</v>
      </c>
      <c r="D26" s="1" t="s">
        <v>251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252</v>
      </c>
      <c r="B2" s="1" t="s">
        <v>253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254</v>
      </c>
      <c r="B3" s="1" t="s">
        <v>255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256</v>
      </c>
      <c r="B4" s="1" t="s">
        <v>257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258</v>
      </c>
      <c r="B5" s="1" t="s">
        <v>259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260</v>
      </c>
      <c r="B6" s="1" t="s">
        <v>261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262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263</v>
      </c>
      <c r="B8" s="1" t="s">
        <v>264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265</v>
      </c>
      <c r="B9" s="4" t="s">
        <v>266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267</v>
      </c>
      <c r="B10" s="1" t="s">
        <v>268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269</v>
      </c>
      <c r="B11" s="1" t="s">
        <v>270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271</v>
      </c>
      <c r="B12" s="1" t="s">
        <v>268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272</v>
      </c>
      <c r="B13" s="1" t="s">
        <v>273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274</v>
      </c>
      <c r="B14" s="1" t="s">
        <v>275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276</v>
      </c>
      <c r="B15" s="1" t="s">
        <v>273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277</v>
      </c>
      <c r="B16" s="1" t="s">
        <v>278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279</v>
      </c>
      <c r="B17" s="1" t="s">
        <v>280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281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282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283</v>
      </c>
      <c r="B20" s="1">
        <v>11.14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284</v>
      </c>
      <c r="B21" s="1">
        <v>11.97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285</v>
      </c>
      <c r="B22" s="1">
        <v>11.01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286</v>
      </c>
      <c r="B23" s="1">
        <v>13.56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287</v>
      </c>
      <c r="B24" s="1">
        <v>11.14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288</v>
      </c>
      <c r="B25" s="1">
        <v>11.97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289</v>
      </c>
      <c r="B26" s="1">
        <v>11.01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290</v>
      </c>
      <c r="B27" s="1">
        <v>13.56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291</v>
      </c>
      <c r="B28" s="1">
        <v>0.028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292</v>
      </c>
      <c r="B29" s="1">
        <v>17557.0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293</v>
      </c>
      <c r="B30" s="1">
        <v>17557.0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294</v>
      </c>
      <c r="B31" s="1">
        <v>6193.0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295</v>
      </c>
      <c r="B32" s="1">
        <v>5740.0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296</v>
      </c>
      <c r="B33" s="1">
        <v>5740.0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297</v>
      </c>
      <c r="B34" s="1">
        <v>6.3732136E7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298</v>
      </c>
      <c r="B35" s="1">
        <v>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299</v>
      </c>
      <c r="B36" s="1">
        <v>13.7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300</v>
      </c>
      <c r="B37" s="1">
        <v>11.28176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301</v>
      </c>
      <c r="B38" s="1">
        <v>11.06598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302</v>
      </c>
      <c r="B39" s="1" t="s">
        <v>303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304</v>
      </c>
      <c r="B40" s="1">
        <v>1408698.0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305</v>
      </c>
      <c r="B41" s="1">
        <v>5537110.0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306</v>
      </c>
      <c r="B42" s="1">
        <v>441.0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307</v>
      </c>
      <c r="B43" s="1">
        <v>475.0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308</v>
      </c>
      <c r="B44" s="1">
        <v>1.7276544E9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309</v>
      </c>
      <c r="B45" s="1">
        <v>1.7303328E9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310</v>
      </c>
      <c r="B46" s="1">
        <v>1.0E-4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311</v>
      </c>
      <c r="B47" s="1">
        <v>0.67724997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312</v>
      </c>
      <c r="B48" s="1">
        <v>0.34893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313</v>
      </c>
      <c r="B49" s="1">
        <v>1.07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314</v>
      </c>
      <c r="B50" s="1">
        <v>2.9999999E-4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315</v>
      </c>
      <c r="B51" s="1">
        <v>6626360.0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316</v>
      </c>
      <c r="B52" s="1">
        <v>-0.388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317</v>
      </c>
      <c r="B53" s="1">
        <v>1.7039808E9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318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319</v>
      </c>
      <c r="B55" s="1">
        <v>1.7197056E9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320</v>
      </c>
      <c r="B56" s="1">
        <v>362699.0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321</v>
      </c>
      <c r="B57" s="1">
        <v>-0.16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322</v>
      </c>
      <c r="B58" s="1">
        <v>0.07570088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323</v>
      </c>
      <c r="B59" s="1">
        <v>0.22263205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324</v>
      </c>
      <c r="B60" s="1" t="s">
        <v>325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326</v>
      </c>
      <c r="B61" s="1" t="s">
        <v>327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328</v>
      </c>
      <c r="B62" s="1" t="s">
        <v>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329</v>
      </c>
      <c r="B63" s="1" t="s">
        <v>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330</v>
      </c>
      <c r="B64" s="1" t="s">
        <v>331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332</v>
      </c>
      <c r="B65" s="1" t="s">
        <v>331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333</v>
      </c>
      <c r="B66" s="1">
        <v>1.6292934E9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334</v>
      </c>
      <c r="B67" s="1" t="s">
        <v>335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336</v>
      </c>
      <c r="B68" s="1" t="s">
        <v>337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338</v>
      </c>
      <c r="B69" s="1" t="s">
        <v>339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340</v>
      </c>
      <c r="B70" s="1" t="s">
        <v>341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342</v>
      </c>
      <c r="B71" s="1">
        <v>-1.8E7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343</v>
      </c>
      <c r="B72" s="1">
        <v>11.51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344</v>
      </c>
      <c r="B73" s="1" t="s">
        <v>345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346</v>
      </c>
      <c r="B74" s="1">
        <v>500000.0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347</v>
      </c>
      <c r="B75" s="1">
        <v>0.026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348</v>
      </c>
      <c r="B76" s="1">
        <v>-0.03364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349</v>
      </c>
      <c r="B77" s="1">
        <v>1123687.0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350</v>
      </c>
      <c r="B78" s="1" t="s">
        <v>303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351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-33.0</v>
      </c>
      <c r="D3" s="1">
        <v>0.0</v>
      </c>
      <c r="E3" s="1">
        <f>IF(D3*FORECAST(E2,B3:D3,B2:D2)&gt;0,FORECAST(E2,B3:D3,B2:D2),D3)*$X$1</f>
        <v>0</v>
      </c>
      <c r="F3" s="1">
        <f>IF(E3*FORECAST(F2,B3:E3,B2:E2)&gt;0,FORECAST(F2,B3:E3,B2:E2),E3)*$X$1</f>
        <v>0</v>
      </c>
      <c r="G3" s="1">
        <f>IF(F3*FORECAST(G2,B3:F3,B2:F2)&gt;0,FORECAST(G2,B3:F3,B2:F2),F3)*$X$1</f>
        <v>0</v>
      </c>
      <c r="H3" s="1">
        <f>IF(G3*FORECAST(H2,B3:G3,B2:G2)&gt;0,FORECAST(H2,B3:G3,B2:G2),G3)*$X$1</f>
        <v>0</v>
      </c>
      <c r="I3" s="1">
        <f>IF(H3*FORECAST(I2,B3:H3,B2:H2)&gt;0,FORECAST(I2,B3:H3,B2:H2),H3)*$X$1</f>
        <v>0</v>
      </c>
      <c r="J3" s="1">
        <f>IF(I3*FORECAST(J2,B3:I3,B2:I2)&gt;0,FORECAST(J2,B3:I3,B2:I2),I3)*$X$1</f>
        <v>0</v>
      </c>
      <c r="K3" s="1">
        <f>IF(J3*FORECAST(K2,B3:J3,B2:J2)&gt;0,FORECAST(K2,B3:J3,B2:J2),J3)*$X$1</f>
        <v>0</v>
      </c>
      <c r="L3" s="5">
        <f>IF(K3*FORECAST(L2,B3:K3,B2:K2)&gt;0,FORECAST(L2,B3:K3,B2:K2),K3)*$X$1</f>
        <v>0</v>
      </c>
      <c r="M3" s="5">
        <f>IF(L3*FORECAST(M2,B3:L3,B2:L2)&gt;0,FORECAST(M2,B3:L3,B2:L2),L3)*$X$1</f>
        <v>0</v>
      </c>
      <c r="N3" s="5">
        <f>IF(M3*FORECAST(N2,B3:M3,B2:M2)&gt;0,FORECAST(N2,B3:M3,B2:M2),M3)*$X$1</f>
        <v>0</v>
      </c>
      <c r="O3" s="5">
        <f>IF(N3*FORECAST(O2,B3:N3,B2:N2)&gt;0,FORECAST(O2,B3:N3,B2:N2),N3)*$X$1</f>
        <v>0</v>
      </c>
      <c r="P3" s="5">
        <f>IF(O3*FORECAST(P2,B3:O3,B2:O2)&gt;0,FORECAST(P2,B3:O3,B2:O2),O3)*$X$1</f>
        <v>0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</v>
      </c>
      <c r="B4" s="1">
        <v>-80.0</v>
      </c>
      <c r="C4" s="1">
        <v>-23.0</v>
      </c>
      <c r="D4" s="1">
        <v>50.0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352</v>
      </c>
      <c r="B5" s="1">
        <v>12.0</v>
      </c>
      <c r="C5" s="1">
        <v>18.0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353</v>
      </c>
      <c r="L7" s="1">
        <f>IF(P3*FORECAST(P2,B3:P3,B2:P2)&gt;0,FORECAST(P2,B3:P3,B2:P2),O3)*$X$1 * (1+0.02)/(0.0789-0.02)</f>
        <v>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354</v>
      </c>
      <c r="L8" s="6">
        <f t="array" ref="L8">NPV(0.0789,F3:P3)</f>
        <v>0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355</v>
      </c>
      <c r="L9" s="6">
        <f t="array" ref="L9">NPV(0.0789,F16:P16)</f>
        <v>0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356</v>
      </c>
      <c r="L10" s="6">
        <f>L8 + L9</f>
        <v>0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78</v>
      </c>
      <c r="L11" s="1">
        <v>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357</v>
      </c>
      <c r="L12" s="6">
        <f>L10 - L11</f>
        <v>-50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358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-3.846153846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0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4.0</v>
      </c>
      <c r="C3" s="1">
        <v>7.0</v>
      </c>
      <c r="D3" s="1">
        <v>3.0</v>
      </c>
      <c r="E3" s="1">
        <f>IF(D3*FORECAST(E2,B3:D3,B2:D2)&gt;0,FORECAST(E2,B3:D3,B2:D2),D3)*$X$1</f>
        <v>3.666666667</v>
      </c>
      <c r="F3" s="1">
        <f>IF(E3*FORECAST(F2,B3:E3,B2:E2)&gt;0,FORECAST(F2,B3:E3,B2:E2),E3)*$X$1</f>
        <v>3.166666667</v>
      </c>
      <c r="G3" s="1">
        <f>IF(F3*FORECAST(G2,B3:F3,B2:F2)&gt;0,FORECAST(G2,B3:F3,B2:F2),F3)*$X$1</f>
        <v>2.666666667</v>
      </c>
      <c r="H3" s="1">
        <f>IF(G3*FORECAST(H2,B3:G3,B2:G2)&gt;0,FORECAST(H2,B3:G3,B2:G2),G3)*$X$1</f>
        <v>2.166666667</v>
      </c>
      <c r="I3" s="1">
        <f>IF(H3*FORECAST(I2,B3:H3,B2:H2)&gt;0,FORECAST(I2,B3:H3,B2:H2),H3)*$X$1</f>
        <v>1.666666667</v>
      </c>
      <c r="J3" s="1">
        <f>IF(I3*FORECAST(J2,B3:I3,B2:I2)&gt;0,FORECAST(J2,B3:I3,B2:I2),I3)*$X$1</f>
        <v>1.166666667</v>
      </c>
      <c r="K3" s="1">
        <f>IF(J3*FORECAST(K2,B3:J3,B2:J2)&gt;0,FORECAST(K2,B3:J3,B2:J2),J3)*$X$1</f>
        <v>0.6666666667</v>
      </c>
      <c r="L3" s="5">
        <f>IF(K3*FORECAST(L2,B3:K3,B2:K2)&gt;0,FORECAST(L2,B3:K3,B2:K2),K3)*$X$1</f>
        <v>0.1666666667</v>
      </c>
      <c r="M3" s="5">
        <f>IF(L3*FORECAST(M2,B3:L3,B2:L2)&gt;0,FORECAST(M2,B3:L3,B2:L2),L3)*$X$1</f>
        <v>0.1666666667</v>
      </c>
      <c r="N3" s="5">
        <f>IF(M3*FORECAST(N2,B3:M3,B2:M2)&gt;0,FORECAST(N2,B3:M3,B2:M2),M3)*$X$1</f>
        <v>0.1666666667</v>
      </c>
      <c r="O3" s="5">
        <f>IF(N3*FORECAST(O2,B3:N3,B2:N2)&gt;0,FORECAST(O2,B3:N3,B2:N2),N3)*$X$1</f>
        <v>0.1666666667</v>
      </c>
      <c r="P3" s="5">
        <f>IF(O3*FORECAST(P2,B3:O3,B2:O2)&gt;0,FORECAST(P2,B3:O3,B2:O2),O3)*$X$1</f>
        <v>0.1666666667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</v>
      </c>
      <c r="B4" s="1">
        <v>-80.0</v>
      </c>
      <c r="C4" s="1">
        <v>-23.0</v>
      </c>
      <c r="D4" s="1">
        <v>50.0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352</v>
      </c>
      <c r="B5" s="1">
        <v>12.0</v>
      </c>
      <c r="C5" s="1">
        <v>18.0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353</v>
      </c>
      <c r="L7" s="1">
        <f>IF(P3*FORECAST(P2,B3:P3,B2:P2)&gt;0,FORECAST(P2,B3:P3,B2:P2),O3)*$X$1 * (1+0.02)/(0.0789-0.02)</f>
        <v>2.886247878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354</v>
      </c>
      <c r="L8" s="6">
        <f t="array" ref="L8">NPV(0.0789,F3:P3)</f>
        <v>9.825183462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355</v>
      </c>
      <c r="L9" s="6">
        <f t="array" ref="L9">NPV(0.0789,F16:P16)</f>
        <v>1.251816013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356</v>
      </c>
      <c r="L10" s="6">
        <f>L8 + L9</f>
        <v>11.07699947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78</v>
      </c>
      <c r="L11" s="1">
        <v>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357</v>
      </c>
      <c r="L12" s="6">
        <f>L10 - L11</f>
        <v>-38.92300053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358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-2.994076963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2.886247878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