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<sst xmlns="http://schemas.openxmlformats.org/spreadsheetml/2006/main" count="928" uniqueCount="780">
  <si>
    <t>ticker</t>
  </si>
  <si>
    <t>MIGI</t>
  </si>
  <si>
    <t>nombre</t>
  </si>
  <si>
    <t>MAWSON INFRASTRUCTURE GRO</t>
  </si>
  <si>
    <t>empresa</t>
  </si>
  <si>
    <t>IT Services &amp; Consulting</t>
  </si>
  <si>
    <t>Open</t>
  </si>
  <si>
    <t>Target Price</t>
  </si>
  <si>
    <t>Upside</t>
  </si>
  <si>
    <t>10727.03%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</si>
  <si>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</si>
  <si>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</si>
  <si>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</si>
  <si>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</si>
  <si>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</si>
  <si>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</si>
  <si>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</si>
  <si>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</si>
  <si>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-56.58%</t>
  </si>
  <si>
    <t>Total Assets Growth</t>
  </si>
  <si>
    <t>-11.11%</t>
  </si>
  <si>
    <t>Net Property, Plant and Equipment Growth</t>
  </si>
  <si>
    <t>-14.29%</t>
  </si>
  <si>
    <t>EBITDA Growth</t>
  </si>
  <si>
    <t>-96.49%</t>
  </si>
  <si>
    <t>Fiscal Period: December</t>
  </si>
  <si>
    <t>Net Income</t>
  </si>
  <si>
    <t>Depreciation &amp; Amortization - CF</t>
  </si>
  <si>
    <t>Depreciation &amp; Amortization, Total</t>
  </si>
  <si>
    <t>Minority Interest in Earnings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</si>
  <si>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</si>
  <si>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</si>
  <si>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</si>
  <si>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</si>
  <si>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</si>
  <si>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</si>
  <si>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</si>
  <si>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</si>
  <si>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</si>
  <si>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</si>
  <si>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</si>
  <si>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</si>
  <si>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</si>
  <si>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</si>
  <si>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</si>
  <si>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</si>
  <si>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</si>
  <si>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</si>
  <si>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</si>
  <si>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</si>
  <si>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</si>
  <si>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</si>
  <si>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</si>
  <si>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</si>
  <si>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</si>
  <si>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</si>
  <si>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</si>
  <si>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</si>
  <si>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</si>
  <si>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</si>
  <si>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</si>
  <si>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</si>
  <si>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</si>
  <si>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</si>
  <si>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</si>
  <si>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</si>
  <si>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</si>
  <si>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</si>
  <si>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</si>
  <si>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</si>
  <si>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</si>
  <si>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</si>
  <si>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</si>
  <si>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</si>
  <si>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</si>
  <si>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</si>
  <si>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</si>
  <si>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</si>
  <si>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</si>
  <si>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</si>
  <si>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</si>
  <si>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</si>
  <si>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</si>
  <si>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</si>
  <si>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</si>
  <si>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</si>
  <si>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</si>
  <si>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</si>
  <si>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</si>
  <si>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</si>
  <si>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</si>
  <si>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</si>
  <si>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</si>
  <si>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</si>
  <si>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</si>
  <si>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</si>
  <si>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</si>
  <si>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</si>
  <si>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</si>
  <si>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</si>
  <si>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</si>
  <si>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</si>
  <si>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</si>
  <si>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203.69</t>
  </si>
  <si>
    <t>0.94</t>
  </si>
  <si>
    <t>9.73</t>
  </si>
  <si>
    <t>5.66</t>
  </si>
  <si>
    <t>1.76</t>
  </si>
  <si>
    <t>Tangible Book Value</t>
  </si>
  <si>
    <t>Tangible Book Value Per Share</t>
  </si>
  <si>
    <t>203.56</t>
  </si>
  <si>
    <t>0.93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</si>
  <si>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</si>
  <si>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</si>
  <si>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</si>
  <si>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</si>
  <si>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</si>
  <si>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</si>
  <si>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</si>
  <si>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</si>
  <si>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</si>
  <si>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</si>
  <si>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</si>
  <si>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</si>
  <si>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</si>
  <si>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</si>
  <si>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</si>
  <si>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</si>
  <si>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</si>
  <si>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</si>
  <si>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</si>
  <si>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</si>
  <si>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</si>
  <si>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</si>
  <si>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</si>
  <si>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</si>
  <si>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</si>
  <si>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</si>
  <si>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</si>
  <si>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</si>
  <si>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</si>
  <si>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</si>
  <si>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</si>
  <si>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</si>
  <si>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</si>
  <si>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</si>
  <si>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</si>
  <si>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</si>
  <si>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</si>
  <si>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</si>
  <si>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</si>
  <si>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-65.81</t>
  </si>
  <si>
    <t>-42.56</t>
  </si>
  <si>
    <t>-4.79</t>
  </si>
  <si>
    <t>-4.16</t>
  </si>
  <si>
    <t>-3.86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</si>
  <si>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</si>
  <si>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</si>
  <si>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</si>
  <si>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</si>
  <si>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</si>
  <si>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</si>
  <si>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-41.08</t>
  </si>
  <si>
    <t>-25.68</t>
  </si>
  <si>
    <t>-1.33</t>
  </si>
  <si>
    <t>-2.74</t>
  </si>
  <si>
    <t>-2.72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</si>
  <si>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</si>
  <si>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</si>
  <si>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</si>
  <si>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</si>
  <si>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</si>
  <si>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</si>
  <si>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</si>
  <si>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-0.13</t>
  </si>
  <si>
    <t>-2.61</t>
  </si>
  <si>
    <t>-0.61</t>
  </si>
  <si>
    <t>-11.31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</si>
  <si>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</si>
  <si>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</si>
  <si>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</si>
  <si>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</si>
  <si>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</si>
  <si>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</si>
  <si>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</si>
  <si>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</si>
  <si>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</si>
  <si>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</si>
  <si>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</si>
  <si>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</si>
  <si>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</si>
  <si>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</si>
  <si>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</si>
  <si>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</si>
  <si>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</si>
  <si>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-40.09</t>
  </si>
  <si>
    <t>-15.08</t>
  </si>
  <si>
    <t>-24.85</t>
  </si>
  <si>
    <t>-30.42</t>
  </si>
  <si>
    <t>Return on Total Capital</t>
  </si>
  <si>
    <t>-16.08</t>
  </si>
  <si>
    <t>-28.26</t>
  </si>
  <si>
    <t>-41.55</t>
  </si>
  <si>
    <t>Return On Equity %</t>
  </si>
  <si>
    <t>-69.63</t>
  </si>
  <si>
    <t>-74.44</t>
  </si>
  <si>
    <t>-56.66</t>
  </si>
  <si>
    <t>-109.89</t>
  </si>
  <si>
    <t>Return on Common Equity</t>
  </si>
  <si>
    <t>-69.13</t>
  </si>
  <si>
    <t>-73.51</t>
  </si>
  <si>
    <t>-55.01</t>
  </si>
  <si>
    <t>-113.67</t>
  </si>
  <si>
    <t>Margin Analysis</t>
  </si>
  <si>
    <t>Gross Profit Margin %</t>
  </si>
  <si>
    <t>47.57</t>
  </si>
  <si>
    <t>29.07</t>
  </si>
  <si>
    <t>77.42</t>
  </si>
  <si>
    <t>43.46</t>
  </si>
  <si>
    <t>34.46</t>
  </si>
  <si>
    <t>SG&amp;A Margin</t>
  </si>
  <si>
    <t>152.37</t>
  </si>
  <si>
    <t>55.82</t>
  </si>
  <si>
    <t>36.62</t>
  </si>
  <si>
    <t>30.63</t>
  </si>
  <si>
    <t>44.01</t>
  </si>
  <si>
    <t>EBITDA Margin %</t>
  </si>
  <si>
    <t>-104.79</t>
  </si>
  <si>
    <t>-26.75</t>
  </si>
  <si>
    <t>-10.47</t>
  </si>
  <si>
    <t>9.25</t>
  </si>
  <si>
    <t>-34.42</t>
  </si>
  <si>
    <t>EBITA Margin %</t>
  </si>
  <si>
    <t>-242.54</t>
  </si>
  <si>
    <t>-130.61</t>
  </si>
  <si>
    <t>-42.65</t>
  </si>
  <si>
    <t>-65.64</t>
  </si>
  <si>
    <t>-121.82</t>
  </si>
  <si>
    <t>EBIT Margin %</t>
  </si>
  <si>
    <t>Income From Continuing Operations Margin %</t>
  </si>
  <si>
    <t>-258.8</t>
  </si>
  <si>
    <t>-113.77</t>
  </si>
  <si>
    <t>-103.65</t>
  </si>
  <si>
    <t>-64.03</t>
  </si>
  <si>
    <t>-134.36</t>
  </si>
  <si>
    <t>Net Income Margin %</t>
  </si>
  <si>
    <t>-113.16</t>
  </si>
  <si>
    <t>-102.51</t>
  </si>
  <si>
    <t>-62.53</t>
  </si>
  <si>
    <t>-138.67</t>
  </si>
  <si>
    <t>Net Avail. For Common Margin %</t>
  </si>
  <si>
    <t>Normalized Net Income Margin</t>
  </si>
  <si>
    <t>-161.53</t>
  </si>
  <si>
    <t>-68.29</t>
  </si>
  <si>
    <t>-28.43</t>
  </si>
  <si>
    <t>-41.21</t>
  </si>
  <si>
    <t>-97.58</t>
  </si>
  <si>
    <t>Levered Free Cash Flow Margin</t>
  </si>
  <si>
    <t>-82.16</t>
  </si>
  <si>
    <t>-236.56</t>
  </si>
  <si>
    <t>-76.81</t>
  </si>
  <si>
    <t>81.69</t>
  </si>
  <si>
    <t>Unlevered Free Cash Flow Margin</t>
  </si>
  <si>
    <t>-234.22</t>
  </si>
  <si>
    <t>-72.32</t>
  </si>
  <si>
    <t>86.06</t>
  </si>
  <si>
    <t>Asset Turnover</t>
  </si>
  <si>
    <t>0.49</t>
  </si>
  <si>
    <t>0.57</t>
  </si>
  <si>
    <t>0.61</t>
  </si>
  <si>
    <t>0.4</t>
  </si>
  <si>
    <t>Fixed Assets Turnover</t>
  </si>
  <si>
    <t>0.68</t>
  </si>
  <si>
    <t>0.55</t>
  </si>
  <si>
    <t>Receivables Turnover (Average Receivables)</t>
  </si>
  <si>
    <t>26.15</t>
  </si>
  <si>
    <t>80.25</t>
  </si>
  <si>
    <t>12.41</t>
  </si>
  <si>
    <t>3.39</t>
  </si>
  <si>
    <t>Short Term Liquidity</t>
  </si>
  <si>
    <t>Current Ratio</t>
  </si>
  <si>
    <t>0.98</t>
  </si>
  <si>
    <t>0.8</t>
  </si>
  <si>
    <t>0.38</t>
  </si>
  <si>
    <t>Quick Ratio</t>
  </si>
  <si>
    <t>0.79</t>
  </si>
  <si>
    <t>0.32</t>
  </si>
  <si>
    <t>0.31</t>
  </si>
  <si>
    <t>Operating Cash Flow to Current Liabilities</t>
  </si>
  <si>
    <t>-1.44</t>
  </si>
  <si>
    <t>-0.08</t>
  </si>
  <si>
    <t>1.14</t>
  </si>
  <si>
    <t>-0.05</t>
  </si>
  <si>
    <t>Days Sales Outstanding (Average Receivables)</t>
  </si>
  <si>
    <t>4.55</t>
  </si>
  <si>
    <t>29.41</t>
  </si>
  <si>
    <t>107.53</t>
  </si>
  <si>
    <t>Average Days Payable Outstanding</t>
  </si>
  <si>
    <t>129.14</t>
  </si>
  <si>
    <t>111.91</t>
  </si>
  <si>
    <t>58.71</t>
  </si>
  <si>
    <t>126.96</t>
  </si>
  <si>
    <t>Long Term Solvency</t>
  </si>
  <si>
    <t>Total Debt/Equity</t>
  </si>
  <si>
    <t>3.52</t>
  </si>
  <si>
    <t>4.62</t>
  </si>
  <si>
    <t>20.04</t>
  </si>
  <si>
    <t>41.04</t>
  </si>
  <si>
    <t>71.97</t>
  </si>
  <si>
    <t>Total Debt / Total Capital</t>
  </si>
  <si>
    <t>3.4</t>
  </si>
  <si>
    <t>4.42</t>
  </si>
  <si>
    <t>16.7</t>
  </si>
  <si>
    <t>29.1</t>
  </si>
  <si>
    <t>41.85</t>
  </si>
  <si>
    <t>LT Debt/Equity</t>
  </si>
  <si>
    <t>0.5</t>
  </si>
  <si>
    <t>9.29</t>
  </si>
  <si>
    <t>8.3</t>
  </si>
  <si>
    <t>3.51</t>
  </si>
  <si>
    <t>Long-Term Debt / Total Capital</t>
  </si>
  <si>
    <t>0.48</t>
  </si>
  <si>
    <t>7.74</t>
  </si>
  <si>
    <t>5.88</t>
  </si>
  <si>
    <t>2.04</t>
  </si>
  <si>
    <t>Total Liabilities / Total Assets</t>
  </si>
  <si>
    <t>16.19</t>
  </si>
  <si>
    <t>22.78</t>
  </si>
  <si>
    <t>21.14</t>
  </si>
  <si>
    <t>42.87</t>
  </si>
  <si>
    <t>64.15</t>
  </si>
  <si>
    <t>EBIT / Interest Expense</t>
  </si>
  <si>
    <t>-11.38</t>
  </si>
  <si>
    <t>-9.13</t>
  </si>
  <si>
    <t>-17.41</t>
  </si>
  <si>
    <t>EBITDA / Interest Expense</t>
  </si>
  <si>
    <t>-2.52</t>
  </si>
  <si>
    <t>1.55</t>
  </si>
  <si>
    <t>-4.36</t>
  </si>
  <si>
    <t>(EBITDA - Capex) / Interest Expense</t>
  </si>
  <si>
    <t>-80.5</t>
  </si>
  <si>
    <t>-11.98</t>
  </si>
  <si>
    <t>-6.12</t>
  </si>
  <si>
    <t>Total Debt / EBITDA</t>
  </si>
  <si>
    <t>-0.27</t>
  </si>
  <si>
    <t>-0.3</t>
  </si>
  <si>
    <t>-5.55</t>
  </si>
  <si>
    <t>3.32</t>
  </si>
  <si>
    <t>-1.64</t>
  </si>
  <si>
    <t>Net Debt / EBITDA</t>
  </si>
  <si>
    <t>0.37</t>
  </si>
  <si>
    <t>0.66</t>
  </si>
  <si>
    <t>-4.15</t>
  </si>
  <si>
    <t>2.88</t>
  </si>
  <si>
    <t>-1.31</t>
  </si>
  <si>
    <t>Total Debt / (EBITDA - Capex)</t>
  </si>
  <si>
    <t>-0.02</t>
  </si>
  <si>
    <t>-0.17</t>
  </si>
  <si>
    <t>-0.43</t>
  </si>
  <si>
    <t>-1.17</t>
  </si>
  <si>
    <t>Net Debt / (EBITDA - Capex)</t>
  </si>
  <si>
    <t>0.03</t>
  </si>
  <si>
    <t>0.11</t>
  </si>
  <si>
    <t>-0.37</t>
  </si>
  <si>
    <t>-0.93</t>
  </si>
  <si>
    <t>Growth Over Prior Year</t>
  </si>
  <si>
    <t>Total Revenues, 1 Yr. Growth %</t>
  </si>
  <si>
    <t>411.04</t>
  </si>
  <si>
    <t>885.93</t>
  </si>
  <si>
    <t>92.39</t>
  </si>
  <si>
    <t>-48.37</t>
  </si>
  <si>
    <t>Gross Profit, 1 Yr. Growth %</t>
  </si>
  <si>
    <t>212.27</t>
  </si>
  <si>
    <t>7.99</t>
  </si>
  <si>
    <t>-59.06</t>
  </si>
  <si>
    <t>EBITDA, 1 Yr. Growth %</t>
  </si>
  <si>
    <t>30.46</t>
  </si>
  <si>
    <t>-269.96</t>
  </si>
  <si>
    <t>-292.08</t>
  </si>
  <si>
    <t>EBITA, 1 Yr. Growth %</t>
  </si>
  <si>
    <t>175.21</t>
  </si>
  <si>
    <t>221.94</t>
  </si>
  <si>
    <t>196.1</t>
  </si>
  <si>
    <t>-4.18</t>
  </si>
  <si>
    <t>EBIT, 1 Yr. Growth %</t>
  </si>
  <si>
    <t>Earnings From Cont. Operations, 1 Yr. Growth %</t>
  </si>
  <si>
    <t>124.65</t>
  </si>
  <si>
    <t>798.22</t>
  </si>
  <si>
    <t>18.86</t>
  </si>
  <si>
    <t>8.35</t>
  </si>
  <si>
    <t>Net Income, 1 Yr. Growth %</t>
  </si>
  <si>
    <t>123.45</t>
  </si>
  <si>
    <t>793.16</t>
  </si>
  <si>
    <t>17.34</t>
  </si>
  <si>
    <t>14.52</t>
  </si>
  <si>
    <t>Normalized Net Income, 1 Yr. Growth %</t>
  </si>
  <si>
    <t>116.06</t>
  </si>
  <si>
    <t>312.86</t>
  </si>
  <si>
    <t>178.83</t>
  </si>
  <si>
    <t>26.82</t>
  </si>
  <si>
    <t>Diluted EPS Before Extra, 1 Yr. Growth %</t>
  </si>
  <si>
    <t>-35.33</t>
  </si>
  <si>
    <t>-88.74</t>
  </si>
  <si>
    <t>-13.27</t>
  </si>
  <si>
    <t>-7.16</t>
  </si>
  <si>
    <t>Accounts Receivable, 1 Yr. Growth %</t>
  </si>
  <si>
    <t>-80.44</t>
  </si>
  <si>
    <t>965.27</t>
  </si>
  <si>
    <t>16.25</t>
  </si>
  <si>
    <t>Net Property, Plant and Equip., 1 Yr. Growth %</t>
  </si>
  <si>
    <t>15.3</t>
  </si>
  <si>
    <t>21.29</t>
  </si>
  <si>
    <t>-38.81</t>
  </si>
  <si>
    <t>Total Assets, 1 Yr. Growth %</t>
  </si>
  <si>
    <t>17.74</t>
  </si>
  <si>
    <t>-8.24</t>
  </si>
  <si>
    <t>-36.42</t>
  </si>
  <si>
    <t>Tangible Book Value, 1 Yr. Growth %</t>
  </si>
  <si>
    <t>8.72</t>
  </si>
  <si>
    <t>-32.83</t>
  </si>
  <si>
    <t>-62.06</t>
  </si>
  <si>
    <t>Common Equity, 1 Yr. Growth %</t>
  </si>
  <si>
    <t>8.87</t>
  </si>
  <si>
    <t>Cash From Operations, 1 Yr. Growth %</t>
  </si>
  <si>
    <t>-90.45</t>
  </si>
  <si>
    <t>-37.89</t>
  </si>
  <si>
    <t>-117.86</t>
  </si>
  <si>
    <t>Capital Expenditures, 1 Yr. Growth %</t>
  </si>
  <si>
    <t>-52.89</t>
  </si>
  <si>
    <t>-93.48</t>
  </si>
  <si>
    <t>Levered Free Cash Flow, 1 Yr. Growth %</t>
  </si>
  <si>
    <t>-37.53</t>
  </si>
  <si>
    <t>-156.32</t>
  </si>
  <si>
    <t>Unlevered Free Cash Flow, 1 Yr. Growth %</t>
  </si>
  <si>
    <t>-40.6</t>
  </si>
  <si>
    <t>-163.12</t>
  </si>
  <si>
    <t>Compound Annual Growth Rate Over Two Years</t>
  </si>
  <si>
    <t>Total Revenues, 2 Yr. CAGR %</t>
  </si>
  <si>
    <t>609.83</t>
  </si>
  <si>
    <t>335.52</t>
  </si>
  <si>
    <t>-0.33</t>
  </si>
  <si>
    <t>Gross Profit, 2 Yr. CAGR %</t>
  </si>
  <si>
    <t>805.51</t>
  </si>
  <si>
    <t>432.49</t>
  </si>
  <si>
    <t>-33.51</t>
  </si>
  <si>
    <t>EBITDA, 2 Yr. CAGR %</t>
  </si>
  <si>
    <t>124.4</t>
  </si>
  <si>
    <t>156.14</t>
  </si>
  <si>
    <t>80.69</t>
  </si>
  <si>
    <t>EBITA, 2 Yr. CAGR %</t>
  </si>
  <si>
    <t>197.66</t>
  </si>
  <si>
    <t>208.75</t>
  </si>
  <si>
    <t>68.44</t>
  </si>
  <si>
    <t>EBIT, 2 Yr. CAGR %</t>
  </si>
  <si>
    <t>Earnings From Cont. Operations, 2 Yr. CAGR %</t>
  </si>
  <si>
    <t>349.21</t>
  </si>
  <si>
    <t>226.74</t>
  </si>
  <si>
    <t>13.48</t>
  </si>
  <si>
    <t>Net Income, 2 Yr. CAGR %</t>
  </si>
  <si>
    <t>346.74</t>
  </si>
  <si>
    <t>223.74</t>
  </si>
  <si>
    <t>15.92</t>
  </si>
  <si>
    <t>Normalized Net Income, 2 Yr. CAGR %</t>
  </si>
  <si>
    <t>197.8</t>
  </si>
  <si>
    <t>239.29</t>
  </si>
  <si>
    <t>84.64</t>
  </si>
  <si>
    <t>Diluted EPS Before Extra, 2 Yr. CAGR %</t>
  </si>
  <si>
    <t>-73.02</t>
  </si>
  <si>
    <t>-68.75</t>
  </si>
  <si>
    <t>-10.26</t>
  </si>
  <si>
    <t>Accounts Receivable, 2 Yr. CAGR %</t>
  </si>
  <si>
    <t>85.33</t>
  </si>
  <si>
    <t>251.9</t>
  </si>
  <si>
    <t>Net Property, Plant and Equip., 2 Yr. CAGR %</t>
  </si>
  <si>
    <t>263.57</t>
  </si>
  <si>
    <t>272.89</t>
  </si>
  <si>
    <t>-13.85</t>
  </si>
  <si>
    <t>Total Assets, 2 Yr. CAGR %</t>
  </si>
  <si>
    <t>317.87</t>
  </si>
  <si>
    <t>268.91</t>
  </si>
  <si>
    <t>-23.62</t>
  </si>
  <si>
    <t>Tangible Book Value, 2 Yr. CAGR %</t>
  </si>
  <si>
    <t>305.78</t>
  </si>
  <si>
    <t>218.95</t>
  </si>
  <si>
    <t>-49.52</t>
  </si>
  <si>
    <t>Common Equity, 2 Yr. CAGR %</t>
  </si>
  <si>
    <t>305.65</t>
  </si>
  <si>
    <t>218.62</t>
  </si>
  <si>
    <t>Cash From Operations, 2 Yr. CAGR %</t>
  </si>
  <si>
    <t>244.22</t>
  </si>
  <si>
    <t>777.61</t>
  </si>
  <si>
    <t>-66.7</t>
  </si>
  <si>
    <t>Capital Expenditures, 2 Yr. CAGR %</t>
  </si>
  <si>
    <t>231.12</t>
  </si>
  <si>
    <t>285.93</t>
  </si>
  <si>
    <t>-79.57</t>
  </si>
  <si>
    <t>Levered Free Cash Flow, 2 Yr. CAGR %</t>
  </si>
  <si>
    <t>321.11</t>
  </si>
  <si>
    <t>-41.43</t>
  </si>
  <si>
    <t>Unlevered Free Cash Flow, 2 Yr. CAGR %</t>
  </si>
  <si>
    <t>308.61</t>
  </si>
  <si>
    <t>-39.59</t>
  </si>
  <si>
    <t>Compound Annual Growth Rate Over Three Years</t>
  </si>
  <si>
    <t>Total Revenues, 3 Yr. CAGR %</t>
  </si>
  <si>
    <t>359.37</t>
  </si>
  <si>
    <t>113.95</t>
  </si>
  <si>
    <t>Gross Profit, 3 Yr. CAGR %</t>
  </si>
  <si>
    <t>345.71</t>
  </si>
  <si>
    <t>126.43</t>
  </si>
  <si>
    <t>EBITDA, 3 Yr. CAGR %</t>
  </si>
  <si>
    <t>104.55</t>
  </si>
  <si>
    <t>132.71</t>
  </si>
  <si>
    <t>EBITA, 3 Yr. CAGR %</t>
  </si>
  <si>
    <t>197.14</t>
  </si>
  <si>
    <t>109.04</t>
  </si>
  <si>
    <t>EBIT, 3 Yr. CAGR %</t>
  </si>
  <si>
    <t>Earnings From Cont. Operations, 3 Yr. CAGR %</t>
  </si>
  <si>
    <t>188.39</t>
  </si>
  <si>
    <t>126.16</t>
  </si>
  <si>
    <t>Net Income, 3 Yr. CAGR %</t>
  </si>
  <si>
    <t>186.1</t>
  </si>
  <si>
    <t>128.96</t>
  </si>
  <si>
    <t>Normalized Net Income, 3 Yr. CAGR %</t>
  </si>
  <si>
    <t>191.33</t>
  </si>
  <si>
    <t>141.45</t>
  </si>
  <si>
    <t>Diluted EPS Before Extra, 3 Yr. CAGR %</t>
  </si>
  <si>
    <t>-60.18</t>
  </si>
  <si>
    <t>-55.08</t>
  </si>
  <si>
    <t>Accounts Receivable, 3 Yr. CAGR %</t>
  </si>
  <si>
    <t>231.98</t>
  </si>
  <si>
    <t>501.31</t>
  </si>
  <si>
    <t>Net Property, Plant and Equip., 3 Yr. CAGR %</t>
  </si>
  <si>
    <t>152.15</t>
  </si>
  <si>
    <t>104.15</t>
  </si>
  <si>
    <t>Total Assets, 3 Yr. CAGR %</t>
  </si>
  <si>
    <t>152.11</t>
  </si>
  <si>
    <t>105.3</t>
  </si>
  <si>
    <t>Tangible Book Value, 3 Yr. CAGR %</t>
  </si>
  <si>
    <t>122.8</t>
  </si>
  <si>
    <t>56.86</t>
  </si>
  <si>
    <t>Common Equity, 3 Yr. CAGR %</t>
  </si>
  <si>
    <t>122.75</t>
  </si>
  <si>
    <t>56.75</t>
  </si>
  <si>
    <t>Cash From Operations, 3 Yr. CAGR %</t>
  </si>
  <si>
    <t>94.51</t>
  </si>
  <si>
    <t>139.59</t>
  </si>
  <si>
    <t>Capital Expenditures, 3 Yr. CAGR %</t>
  </si>
  <si>
    <t>91.45</t>
  </si>
  <si>
    <t>-0.95</t>
  </si>
  <si>
    <t>Levered Free Cash Flow, 3 Yr. CAGR %</t>
  </si>
  <si>
    <t>113.54</t>
  </si>
  <si>
    <t>Unlevered Free Cash Flow, 3 Yr. CAGR %</t>
  </si>
  <si>
    <t>117.29</t>
  </si>
  <si>
    <t>2021</t>
  </si>
  <si>
    <t>2022</t>
  </si>
  <si>
    <t>2023</t>
  </si>
  <si>
    <t>2024</t>
  </si>
  <si>
    <t>2025</t>
  </si>
  <si>
    <t>Capitalization
                                    1</t>
  </si>
  <si>
    <t>457.5</t>
  </si>
  <si>
    <t>18.8</t>
  </si>
  <si>
    <t>53.26</t>
  </si>
  <si>
    <t>16.88</t>
  </si>
  <si>
    <t>Change</t>
  </si>
  <si>
    <t>-</t>
  </si>
  <si>
    <t>-95.89%</t>
  </si>
  <si>
    <t>183.26%</t>
  </si>
  <si>
    <t>-68.3%</t>
  </si>
  <si>
    <t>0%</t>
  </si>
  <si>
    <t>Enterprise Value (EV)</t>
  </si>
  <si>
    <t>470.8</t>
  </si>
  <si>
    <t>-96.01%</t>
  </si>
  <si>
    <t>P/E ratio</t>
  </si>
  <si>
    <t>-8.29x</t>
  </si>
  <si>
    <t>-0.33x</t>
  </si>
  <si>
    <t>-0.83x</t>
  </si>
  <si>
    <t>-0.35x</t>
  </si>
  <si>
    <t>-6.94x</t>
  </si>
  <si>
    <t>PBR</t>
  </si>
  <si>
    <t>PEG</t>
  </si>
  <si>
    <t>0.1x</t>
  </si>
  <si>
    <t>0x</t>
  </si>
  <si>
    <t>0.12x</t>
  </si>
  <si>
    <t>Capitalization / Revenue</t>
  </si>
  <si>
    <t>10.4x</t>
  </si>
  <si>
    <t>0.22x</t>
  </si>
  <si>
    <t>1.22x</t>
  </si>
  <si>
    <t>0.29x</t>
  </si>
  <si>
    <t>0.28x</t>
  </si>
  <si>
    <t>EV / Revenue</t>
  </si>
  <si>
    <t>EV / EBITDA</t>
  </si>
  <si>
    <t>26.3x</t>
  </si>
  <si>
    <t>0.62x</t>
  </si>
  <si>
    <t>84.9x</t>
  </si>
  <si>
    <t>EV / EBIT</t>
  </si>
  <si>
    <t>-0x</t>
  </si>
  <si>
    <t>-0.57x</t>
  </si>
  <si>
    <t>-6.75x</t>
  </si>
  <si>
    <t>EV / FCF</t>
  </si>
  <si>
    <t>-8.86x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</si>
  <si>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</si>
  <si>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</si>
  <si>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</si>
  <si>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</si>
  <si>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</si>
  <si>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-4.8</t>
  </si>
  <si>
    <t>-2.57</t>
  </si>
  <si>
    <t>Distribution rate</t>
  </si>
  <si>
    <t>Net sales
                                    1</t>
  </si>
  <si>
    <t>43.86</t>
  </si>
  <si>
    <t>84.39</t>
  </si>
  <si>
    <t>43.57</t>
  </si>
  <si>
    <t>58.6</t>
  </si>
  <si>
    <t>60.8</t>
  </si>
  <si>
    <t>17.9</t>
  </si>
  <si>
    <t>30.4</t>
  </si>
  <si>
    <t>0.6276</t>
  </si>
  <si>
    <t>EBIT
                                    1</t>
  </si>
  <si>
    <t>-18.71</t>
  </si>
  <si>
    <t>-44.09</t>
  </si>
  <si>
    <t>-60.32</t>
  </si>
  <si>
    <t>-29.6</t>
  </si>
  <si>
    <t>-2.5</t>
  </si>
  <si>
    <t>Net income
                                    1</t>
  </si>
  <si>
    <t>-44.96</t>
  </si>
  <si>
    <t>-52.76</t>
  </si>
  <si>
    <t>-60.42</t>
  </si>
  <si>
    <t>-45.9</t>
  </si>
  <si>
    <t>3.5</t>
  </si>
  <si>
    <t>13.31</t>
  </si>
  <si>
    <t>Reference price
                                    2</t>
  </si>
  <si>
    <t>39.7800</t>
  </si>
  <si>
    <t>1.3800</t>
  </si>
  <si>
    <t>3.2000</t>
  </si>
  <si>
    <t>0.9025</t>
  </si>
  <si>
    <t>Nbr of stocks (in thousands)</t>
  </si>
  <si>
    <t>11,500</t>
  </si>
  <si>
    <t>13,626</t>
  </si>
  <si>
    <t>16,645</t>
  </si>
  <si>
    <t>18,708</t>
  </si>
  <si>
    <t>Announcement Date</t>
  </si>
  <si>
    <t>3/21/22</t>
  </si>
  <si>
    <t>3/23/23</t>
  </si>
  <si>
    <t>4/1/24</t>
  </si>
  <si>
    <t>address1</t>
  </si>
  <si>
    <t>950 Railroad Avenue</t>
  </si>
  <si>
    <t>city</t>
  </si>
  <si>
    <t>Midland</t>
  </si>
  <si>
    <t>state</t>
  </si>
  <si>
    <t>PA</t>
  </si>
  <si>
    <t>zip</t>
  </si>
  <si>
    <t>15059</t>
  </si>
  <si>
    <t>country</t>
  </si>
  <si>
    <t>phone</t>
  </si>
  <si>
    <t>412 515 0896</t>
  </si>
  <si>
    <t>website</t>
  </si>
  <si>
    <t>https://www.mawsoninc.com</t>
  </si>
  <si>
    <t>industry</t>
  </si>
  <si>
    <t>Capital Markets</t>
  </si>
  <si>
    <t>industryKey</t>
  </si>
  <si>
    <t>capital-markets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</si>
  <si>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</si>
  <si>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</si>
  <si>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</si>
  <si>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</si>
  <si>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</si>
  <si>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</si>
  <si>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</si>
  <si>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Mawson Infrastructure Group Inc. develops and operates digital infrastructure for digital currency on the bitcoin blockchain network in the United States. It engages in digital currency or bitcoin self-mining, customer co-location and related services, and energy markets, as well as operates data center facilities. The company is based in Midland, Pennsylvania.</t>
  </si>
  <si>
    <t>fullTimeEmployees</t>
  </si>
  <si>
    <t>companyOfficers</t>
  </si>
  <si>
    <t>[{'maxAge': 1, 'name': 'Mr. Rahul  Mewawalla', 'age': 44, 'title': 'CEO, President &amp; Director', 'yearBorn': 1979, 'fiscalYear': 2023, 'totalPay': 1780478, 'exercisedValue': 0, 'unexercisedValue': 0}, {'maxAge': 1, 'name': 'Mr. William  Harrison', 'title': 'Chief Financial Officer', 'fiscalYear': 2023, 'totalPay': 377798, 'exercisedValue': 0, 'unexercisedValue': 0}, {'maxAge': 1, 'name': 'Mr. Vikram  Murali', 'title': 'Head of Corporate Development', 'fiscalYear': 2023, 'exercisedValue': 0, 'unexercisedValue': 0}, {'maxAge': 1, 'name': 'Mr. Max  Franklin', 'title': 'Director of Strategic Partnerships &amp; Sales', 'fiscalYear': 2023, 'exercisedValue': 0, 'unexercisedValue': 0}, {'maxAge': 1, 'name': 'Mr. Jonathan  Sites', 'title': 'Director of Human Resources', 'fiscalYear': 2023, 'exercisedValue': 0, 'unexercisedValue': 0}, {'maxAge': 1, 'name': 'Mr. Anurag  Gandhi', 'title': 'Head of Corporate Strategy',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</si>
  <si>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</si>
  <si>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</si>
  <si>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</si>
  <si>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</si>
  <si>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</si>
  <si>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</si>
  <si>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</si>
  <si>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</si>
  <si>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</si>
  <si>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</si>
  <si>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</si>
  <si>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</si>
  <si>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</si>
  <si>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</si>
  <si>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</si>
  <si>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</si>
  <si>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</si>
  <si>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</si>
  <si>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</si>
  <si>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</si>
  <si>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</si>
  <si>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</si>
  <si>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</si>
  <si>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</si>
  <si>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</si>
  <si>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</si>
  <si>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</si>
  <si>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</si>
  <si>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</si>
  <si>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</si>
  <si>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</si>
  <si>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</si>
  <si>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</si>
  <si>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</si>
  <si>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</si>
  <si>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</si>
  <si>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</si>
  <si>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</si>
  <si>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</si>
  <si>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</si>
  <si>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</si>
  <si>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</si>
  <si>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</si>
  <si>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</si>
  <si>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</si>
  <si>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</si>
  <si>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</si>
  <si>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</si>
  <si>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</si>
  <si>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</si>
  <si>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</si>
  <si>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</si>
  <si>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</si>
  <si>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1:6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</si>
  <si>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</si>
  <si>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</si>
  <si>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</si>
  <si>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</si>
  <si>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</si>
  <si>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</si>
  <si>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</si>
  <si>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</si>
  <si>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</si>
  <si>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</si>
  <si>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</si>
  <si>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</si>
  <si>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Mawson Infrastructure Group Inc</t>
  </si>
  <si>
    <t>longName</t>
  </si>
  <si>
    <t>Mawson Infrastructure Group Inc.</t>
  </si>
  <si>
    <t>firstTradeDateEpochUtc</t>
  </si>
  <si>
    <t>timeZoneFullName</t>
  </si>
  <si>
    <t>America/New_York</t>
  </si>
  <si>
    <t>timeZoneShortName</t>
  </si>
  <si>
    <t>EST</t>
  </si>
  <si>
    <t>uuid</t>
  </si>
  <si>
    <t>e99eb95c-9721-37ea-9111-936a21796e5c</t>
  </si>
  <si>
    <t>messageBoardId</t>
  </si>
  <si>
    <t>finmb_699841766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</si>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</sst>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" xfId="0" applyAlignment="1" applyFont="1" applyNumberFormat="1">
      <alignment horizontal="center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awson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6.71"/>
    <col customWidth="1" min="2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92.02975275938184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1.5850949E7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1.757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9.414444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-2.0</v>
      </c>
      <c r="C2" s="1">
        <v>-5.0</v>
      </c>
      <c r="D2" s="1">
        <v>-44.0</v>
      </c>
      <c r="E2" s="1">
        <v>-52.0</v>
      </c>
      <c r="F2" s="1">
        <v>-60.0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4.0</v>
      </c>
      <c r="D3" s="1">
        <v>14.0</v>
      </c>
      <c r="E3" s="1">
        <v>63.0</v>
      </c>
      <c r="F3" s="1">
        <v>39.0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4.0</v>
      </c>
      <c r="D4" s="1">
        <v>14.0</v>
      </c>
      <c r="E4" s="1">
        <v>63.0</v>
      </c>
      <c r="F4" s="1">
        <v>39.0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1.0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-28.0</v>
      </c>
      <c r="E6" s="1">
        <v>-4.0</v>
      </c>
      <c r="F6" s="1">
        <v>-12.0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7.0</v>
      </c>
      <c r="E7" s="1">
        <v>3.0</v>
      </c>
      <c r="F7" s="1">
        <v>40.0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23.0</v>
      </c>
      <c r="E8" s="1">
        <v>1.0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36.0</v>
      </c>
      <c r="E9" s="1">
        <v>1.0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22.0</v>
      </c>
      <c r="E10" s="1">
        <v>3.0</v>
      </c>
      <c r="F10" s="1">
        <v>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-82.0</v>
      </c>
      <c r="D11" s="1">
        <v>7.0</v>
      </c>
      <c r="E11" s="1">
        <v>-17.0</v>
      </c>
      <c r="F11" s="1">
        <v>12.0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-57.0</v>
      </c>
      <c r="C12" s="1">
        <v>3.0</v>
      </c>
      <c r="D12" s="1">
        <v>-4.0</v>
      </c>
      <c r="E12" s="1">
        <v>-60.0</v>
      </c>
      <c r="F12" s="1">
        <v>-3.0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77.0</v>
      </c>
      <c r="D13" s="1">
        <v>5.0</v>
      </c>
      <c r="E13" s="1">
        <v>21.0</v>
      </c>
      <c r="F13" s="1">
        <v>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</v>
      </c>
      <c r="C14" s="1">
        <v>24.0</v>
      </c>
      <c r="D14" s="1">
        <v>-84.0</v>
      </c>
      <c r="E14" s="1">
        <v>-4.0</v>
      </c>
      <c r="F14" s="1">
        <v>52.0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-18.0</v>
      </c>
      <c r="D15" s="1">
        <v>22.0</v>
      </c>
      <c r="E15" s="1">
        <v>14.0</v>
      </c>
      <c r="F15" s="1">
        <v>-2.0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-11.0</v>
      </c>
      <c r="C16" s="1">
        <v>-5.0</v>
      </c>
      <c r="D16" s="1">
        <v>-128.0</v>
      </c>
      <c r="E16" s="1">
        <v>-82.0</v>
      </c>
      <c r="F16" s="1">
        <v>-5.0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69.0</v>
      </c>
      <c r="E17" s="1">
        <v>22.0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-1.0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27.0</v>
      </c>
      <c r="F19" s="1">
        <v>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-1.0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-76.0</v>
      </c>
      <c r="E21" s="1">
        <v>16.0</v>
      </c>
      <c r="F21" s="1">
        <v>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-11.0</v>
      </c>
      <c r="C22" s="1">
        <v>-5.0</v>
      </c>
      <c r="D22" s="1">
        <v>-128.0</v>
      </c>
      <c r="E22" s="1">
        <v>-32.0</v>
      </c>
      <c r="F22" s="1">
        <v>10.0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23.0</v>
      </c>
      <c r="C23" s="1">
        <v>2.0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34.0</v>
      </c>
      <c r="E24" s="1">
        <v>37.0</v>
      </c>
      <c r="F24" s="1">
        <v>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40.0</v>
      </c>
      <c r="C25" s="1">
        <v>2.0</v>
      </c>
      <c r="D25" s="1">
        <v>34.0</v>
      </c>
      <c r="E25" s="1">
        <v>37.0</v>
      </c>
      <c r="F25" s="1">
        <v>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-3.0</v>
      </c>
      <c r="E26" s="1">
        <v>-29.0</v>
      </c>
      <c r="F26" s="1">
        <v>-12.0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-3.0</v>
      </c>
      <c r="E27" s="1">
        <v>-29.0</v>
      </c>
      <c r="F27" s="1">
        <v>-12.0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14.0</v>
      </c>
      <c r="C28" s="1">
        <v>6.0</v>
      </c>
      <c r="D28" s="1">
        <v>85.0</v>
      </c>
      <c r="E28" s="1">
        <v>6.0</v>
      </c>
      <c r="F28" s="1">
        <v>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-59.0</v>
      </c>
      <c r="C29" s="1">
        <v>-2.0</v>
      </c>
      <c r="D29" s="1">
        <v>-6.0</v>
      </c>
      <c r="E29" s="1">
        <v>-79.0</v>
      </c>
      <c r="F29" s="1">
        <v>-38.0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14.0</v>
      </c>
      <c r="C30" s="1">
        <v>6.0</v>
      </c>
      <c r="D30" s="1">
        <v>110.0</v>
      </c>
      <c r="E30" s="1">
        <v>13.0</v>
      </c>
      <c r="F30" s="1">
        <v>-4.0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3.0</v>
      </c>
      <c r="C31" s="1">
        <v>2.0</v>
      </c>
      <c r="D31" s="1">
        <v>-20.0</v>
      </c>
      <c r="E31" s="1">
        <v>-22.0</v>
      </c>
      <c r="F31" s="1">
        <v>-1.0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99.0</v>
      </c>
      <c r="C32" s="1">
        <v>53.0</v>
      </c>
      <c r="D32" s="1">
        <v>4.0</v>
      </c>
      <c r="E32" s="1">
        <v>-4.0</v>
      </c>
      <c r="F32" s="1">
        <v>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5.0</v>
      </c>
      <c r="F34" s="1">
        <v>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-3.0</v>
      </c>
      <c r="D35" s="1">
        <v>-104.0</v>
      </c>
      <c r="E35" s="1">
        <v>-64.0</v>
      </c>
      <c r="F35" s="1">
        <v>35.0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-3.0</v>
      </c>
      <c r="D36" s="1">
        <v>-103.0</v>
      </c>
      <c r="E36" s="1">
        <v>-61.0</v>
      </c>
      <c r="F36" s="1">
        <v>37.0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-87.0</v>
      </c>
      <c r="D37" s="1">
        <v>-52.0</v>
      </c>
      <c r="E37" s="1">
        <v>10.0</v>
      </c>
      <c r="F37" s="1">
        <v>-25.0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40.0</v>
      </c>
      <c r="C38" s="1">
        <v>1.0</v>
      </c>
      <c r="D38" s="1">
        <v>30.0</v>
      </c>
      <c r="E38" s="1">
        <v>8.0</v>
      </c>
      <c r="F38" s="1">
        <v>-10.0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57.0</v>
      </c>
      <c r="C3" s="1">
        <v>1.0</v>
      </c>
      <c r="D3" s="1">
        <v>5.0</v>
      </c>
      <c r="E3" s="1">
        <v>94.0</v>
      </c>
      <c r="F3" s="1">
        <v>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57.0</v>
      </c>
      <c r="C4" s="1">
        <v>1.0</v>
      </c>
      <c r="D4" s="1">
        <v>5.0</v>
      </c>
      <c r="E4" s="1">
        <v>94.0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28.0</v>
      </c>
      <c r="C5" s="1">
        <v>5.0</v>
      </c>
      <c r="D5" s="1">
        <v>97.0</v>
      </c>
      <c r="E5" s="1">
        <v>10.0</v>
      </c>
      <c r="F5" s="1">
        <v>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5.0</v>
      </c>
      <c r="C6" s="1">
        <v>55.0</v>
      </c>
      <c r="D6" s="1">
        <v>4.0</v>
      </c>
      <c r="E6" s="1">
        <v>4.0</v>
      </c>
      <c r="F6" s="1">
        <v>557.0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34.0</v>
      </c>
      <c r="C7" s="1">
        <v>61.0</v>
      </c>
      <c r="D7" s="1">
        <v>5.0</v>
      </c>
      <c r="E7" s="1">
        <v>10.0</v>
      </c>
      <c r="F7" s="1">
        <v>12.0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39.0</v>
      </c>
      <c r="C8" s="1">
        <v>1.0</v>
      </c>
      <c r="D8" s="1">
        <v>33.0</v>
      </c>
      <c r="E8" s="1">
        <v>3.0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1.0</v>
      </c>
      <c r="D9" s="1">
        <v>4.0</v>
      </c>
      <c r="E9" s="1">
        <v>5.0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1.0</v>
      </c>
      <c r="C10" s="1">
        <v>1.0</v>
      </c>
      <c r="D10" s="1">
        <v>11.0</v>
      </c>
      <c r="E10" s="1">
        <v>20.0</v>
      </c>
      <c r="F10" s="1">
        <v>20.0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6.0</v>
      </c>
      <c r="C11" s="1">
        <v>12.0</v>
      </c>
      <c r="D11" s="1">
        <v>99.0</v>
      </c>
      <c r="E11" s="1">
        <v>153.0</v>
      </c>
      <c r="F11" s="1">
        <v>152.0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-69.0</v>
      </c>
      <c r="C12" s="1">
        <v>-5.0</v>
      </c>
      <c r="D12" s="1">
        <v>-18.0</v>
      </c>
      <c r="E12" s="1">
        <v>-54.0</v>
      </c>
      <c r="F12" s="1">
        <v>-92.0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6.0</v>
      </c>
      <c r="C13" s="1">
        <v>7.0</v>
      </c>
      <c r="D13" s="1">
        <v>80.0</v>
      </c>
      <c r="E13" s="1">
        <v>98.0</v>
      </c>
      <c r="F13" s="1">
        <v>60.0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0.0</v>
      </c>
      <c r="C14" s="1">
        <v>0.0</v>
      </c>
      <c r="D14" s="1">
        <v>32.0</v>
      </c>
      <c r="E14" s="1">
        <v>5.0</v>
      </c>
      <c r="F14" s="1">
        <v>10.0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0.0</v>
      </c>
      <c r="C15" s="1">
        <v>1.0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88.0</v>
      </c>
      <c r="C16" s="1">
        <v>96.0</v>
      </c>
      <c r="D16" s="1">
        <v>52.0</v>
      </c>
      <c r="E16" s="1">
        <v>9.0</v>
      </c>
      <c r="F16" s="1">
        <v>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8.0</v>
      </c>
      <c r="C17" s="1">
        <v>9.0</v>
      </c>
      <c r="D17" s="1">
        <v>145.0</v>
      </c>
      <c r="E17" s="1">
        <v>133.0</v>
      </c>
      <c r="F17" s="1">
        <v>84.0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93.0</v>
      </c>
      <c r="C19" s="1">
        <v>1.0</v>
      </c>
      <c r="D19" s="1">
        <v>4.0</v>
      </c>
      <c r="E19" s="1">
        <v>10.0</v>
      </c>
      <c r="F19" s="1">
        <v>17.0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16.0</v>
      </c>
      <c r="C20" s="1">
        <v>42.0</v>
      </c>
      <c r="D20" s="1">
        <v>2.0</v>
      </c>
      <c r="E20" s="1">
        <v>0.0</v>
      </c>
      <c r="F20" s="1">
        <v>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24.0</v>
      </c>
      <c r="C21" s="1">
        <v>29.0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0.0</v>
      </c>
      <c r="D22" s="1">
        <v>11.0</v>
      </c>
      <c r="E22" s="1">
        <v>23.0</v>
      </c>
      <c r="F22" s="1">
        <v>19.0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2.0</v>
      </c>
      <c r="D23" s="1">
        <v>1.0</v>
      </c>
      <c r="E23" s="1">
        <v>1.0</v>
      </c>
      <c r="F23" s="1">
        <v>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16.0</v>
      </c>
      <c r="D24" s="1">
        <v>42.0</v>
      </c>
      <c r="E24" s="1">
        <v>0.0</v>
      </c>
      <c r="F24" s="1">
        <v>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0.0</v>
      </c>
      <c r="D25" s="1">
        <v>0.0</v>
      </c>
      <c r="E25" s="1">
        <v>0.0</v>
      </c>
      <c r="F25" s="1">
        <v>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1.0</v>
      </c>
      <c r="C26" s="1">
        <v>2.0</v>
      </c>
      <c r="D26" s="1">
        <v>20.0</v>
      </c>
      <c r="E26" s="1">
        <v>35.0</v>
      </c>
      <c r="F26" s="1">
        <v>53.0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1.0</v>
      </c>
      <c r="D27" s="1">
        <v>7.0</v>
      </c>
      <c r="E27" s="1">
        <v>4.0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2.0</v>
      </c>
      <c r="D28" s="1">
        <v>3.0</v>
      </c>
      <c r="E28" s="1">
        <v>1.0</v>
      </c>
      <c r="F28" s="1">
        <v>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0.0</v>
      </c>
      <c r="D29" s="1">
        <v>0.0</v>
      </c>
      <c r="E29" s="1">
        <v>15.0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1.0</v>
      </c>
      <c r="C30" s="1">
        <v>2.0</v>
      </c>
      <c r="D30" s="1">
        <v>30.0</v>
      </c>
      <c r="E30" s="1">
        <v>57.0</v>
      </c>
      <c r="F30" s="1">
        <v>54.0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0.0</v>
      </c>
      <c r="D31" s="1">
        <v>0.0</v>
      </c>
      <c r="E31" s="1">
        <v>0.0</v>
      </c>
      <c r="F31" s="1">
        <v>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9.0</v>
      </c>
      <c r="C32" s="1">
        <v>15.0</v>
      </c>
      <c r="D32" s="1">
        <v>186.0</v>
      </c>
      <c r="E32" s="1">
        <v>194.0</v>
      </c>
      <c r="F32" s="1">
        <v>211.0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-1.0</v>
      </c>
      <c r="C33" s="1">
        <v>-6.0</v>
      </c>
      <c r="D33" s="1">
        <v>-71.0</v>
      </c>
      <c r="E33" s="1">
        <v>-122.0</v>
      </c>
      <c r="F33" s="1">
        <v>-183.0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-80.0</v>
      </c>
      <c r="C34" s="1">
        <v>-1.0</v>
      </c>
      <c r="D34" s="1">
        <v>-52.0</v>
      </c>
      <c r="E34" s="1">
        <v>5.0</v>
      </c>
      <c r="F34" s="1">
        <v>60.0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6.0</v>
      </c>
      <c r="C35" s="1">
        <v>7.0</v>
      </c>
      <c r="D35" s="1">
        <v>115.0</v>
      </c>
      <c r="E35" s="1">
        <v>77.0</v>
      </c>
      <c r="F35" s="1">
        <v>29.0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0.0</v>
      </c>
      <c r="C36" s="1">
        <v>-2.0</v>
      </c>
      <c r="D36" s="1">
        <v>-16.0</v>
      </c>
      <c r="E36" s="1">
        <v>-90.0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6.0</v>
      </c>
      <c r="C37" s="1">
        <v>7.0</v>
      </c>
      <c r="D37" s="1">
        <v>115.0</v>
      </c>
      <c r="E37" s="1">
        <v>76.0</v>
      </c>
      <c r="F37" s="1">
        <v>30.0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8.0</v>
      </c>
      <c r="C38" s="1">
        <v>9.0</v>
      </c>
      <c r="D38" s="1">
        <v>145.0</v>
      </c>
      <c r="E38" s="1">
        <v>133.0</v>
      </c>
      <c r="F38" s="1">
        <v>84.0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3.0</v>
      </c>
      <c r="C40" s="1">
        <v>8.0</v>
      </c>
      <c r="D40" s="1">
        <v>11.0</v>
      </c>
      <c r="E40" s="1">
        <v>14.0</v>
      </c>
      <c r="F40" s="1">
        <v>16.0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3.0</v>
      </c>
      <c r="C41" s="1">
        <v>8.0</v>
      </c>
      <c r="D41" s="1">
        <v>11.0</v>
      </c>
      <c r="E41" s="1">
        <v>13.0</v>
      </c>
      <c r="F41" s="1">
        <v>16.0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 t="s">
        <v>103</v>
      </c>
      <c r="C42" s="1" t="s">
        <v>104</v>
      </c>
      <c r="D42" s="1" t="s">
        <v>105</v>
      </c>
      <c r="E42" s="1" t="s">
        <v>106</v>
      </c>
      <c r="F42" s="1" t="s">
        <v>107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6.0</v>
      </c>
      <c r="C43" s="1">
        <v>7.0</v>
      </c>
      <c r="D43" s="1">
        <v>115.0</v>
      </c>
      <c r="E43" s="1">
        <v>77.0</v>
      </c>
      <c r="F43" s="1">
        <v>29.0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 t="s">
        <v>110</v>
      </c>
      <c r="C44" s="1" t="s">
        <v>111</v>
      </c>
      <c r="D44" s="1" t="s">
        <v>105</v>
      </c>
      <c r="E44" s="1" t="s">
        <v>106</v>
      </c>
      <c r="F44" s="1" t="s">
        <v>107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24.0</v>
      </c>
      <c r="C45" s="1">
        <v>35.0</v>
      </c>
      <c r="D45" s="1">
        <v>22.0</v>
      </c>
      <c r="E45" s="1">
        <v>31.0</v>
      </c>
      <c r="F45" s="1">
        <v>21.0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-33.0</v>
      </c>
      <c r="C46" s="1">
        <v>-76.0</v>
      </c>
      <c r="D46" s="1">
        <v>17.0</v>
      </c>
      <c r="E46" s="1">
        <v>27.0</v>
      </c>
      <c r="F46" s="1">
        <v>17.0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0.0</v>
      </c>
      <c r="C47" s="1">
        <v>33.0</v>
      </c>
      <c r="D47" s="1">
        <v>3.0</v>
      </c>
      <c r="E47" s="1">
        <v>12.0</v>
      </c>
      <c r="F47" s="1">
        <v>13.0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0.0</v>
      </c>
      <c r="C48" s="1">
        <v>-2.0</v>
      </c>
      <c r="D48" s="1">
        <v>-16.0</v>
      </c>
      <c r="E48" s="1">
        <v>-90.0</v>
      </c>
      <c r="F48" s="1">
        <v>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0.0</v>
      </c>
      <c r="C49" s="1">
        <v>0.0</v>
      </c>
      <c r="D49" s="1">
        <v>0.0</v>
      </c>
      <c r="E49" s="1">
        <v>2.0</v>
      </c>
      <c r="F49" s="1">
        <v>10.0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0.0</v>
      </c>
      <c r="C50" s="1">
        <v>3.0</v>
      </c>
      <c r="D50" s="1">
        <v>3.0</v>
      </c>
      <c r="E50" s="1">
        <v>3.0</v>
      </c>
      <c r="F50" s="1">
        <v>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5.0</v>
      </c>
      <c r="C51" s="1">
        <v>10.0</v>
      </c>
      <c r="D51" s="1">
        <v>84.0</v>
      </c>
      <c r="E51" s="1">
        <v>117.0</v>
      </c>
      <c r="F51" s="1">
        <v>118.0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0.0</v>
      </c>
      <c r="C52" s="1">
        <v>7.0</v>
      </c>
      <c r="D52" s="1">
        <v>40.0</v>
      </c>
      <c r="E52" s="1">
        <v>40.0</v>
      </c>
      <c r="F52" s="1">
        <v>30.0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0.0</v>
      </c>
      <c r="C53" s="1">
        <v>0.0</v>
      </c>
      <c r="D53" s="1">
        <v>0.0</v>
      </c>
      <c r="E53" s="1">
        <v>3.0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0.0</v>
      </c>
      <c r="C54" s="1">
        <v>0.0</v>
      </c>
      <c r="D54" s="1">
        <v>0.0</v>
      </c>
      <c r="E54" s="1">
        <v>0.0</v>
      </c>
      <c r="F54" s="1">
        <v>20.0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87.0</v>
      </c>
      <c r="C2" s="1">
        <v>4.0</v>
      </c>
      <c r="D2" s="1">
        <v>41.0</v>
      </c>
      <c r="E2" s="1">
        <v>70.0</v>
      </c>
      <c r="F2" s="1">
        <v>38.0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0.0</v>
      </c>
      <c r="C3" s="1">
        <v>0.0</v>
      </c>
      <c r="D3" s="1">
        <v>2.0</v>
      </c>
      <c r="E3" s="1">
        <v>13.0</v>
      </c>
      <c r="F3" s="1">
        <v>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87.0</v>
      </c>
      <c r="C4" s="1">
        <v>4.0</v>
      </c>
      <c r="D4" s="1">
        <v>43.0</v>
      </c>
      <c r="E4" s="1">
        <v>84.0</v>
      </c>
      <c r="F4" s="1">
        <v>43.0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45.0</v>
      </c>
      <c r="C5" s="1">
        <v>3.0</v>
      </c>
      <c r="D5" s="1">
        <v>9.0</v>
      </c>
      <c r="E5" s="1">
        <v>47.0</v>
      </c>
      <c r="F5" s="1">
        <v>28.0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41.0</v>
      </c>
      <c r="C6" s="1">
        <v>1.0</v>
      </c>
      <c r="D6" s="1">
        <v>33.0</v>
      </c>
      <c r="E6" s="1">
        <v>36.0</v>
      </c>
      <c r="F6" s="1">
        <v>15.0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1.0</v>
      </c>
      <c r="C7" s="1">
        <v>2.0</v>
      </c>
      <c r="D7" s="1">
        <v>16.0</v>
      </c>
      <c r="E7" s="1">
        <v>25.0</v>
      </c>
      <c r="F7" s="1">
        <v>19.0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0.0</v>
      </c>
      <c r="C8" s="1">
        <v>0.0</v>
      </c>
      <c r="D8" s="1">
        <v>22.0</v>
      </c>
      <c r="E8" s="1">
        <v>3.0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1.0</v>
      </c>
      <c r="C9" s="1">
        <v>4.0</v>
      </c>
      <c r="D9" s="1">
        <v>14.0</v>
      </c>
      <c r="E9" s="1">
        <v>63.0</v>
      </c>
      <c r="F9" s="1">
        <v>38.0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2.0</v>
      </c>
      <c r="C10" s="1">
        <v>7.0</v>
      </c>
      <c r="D10" s="1">
        <v>52.0</v>
      </c>
      <c r="E10" s="1">
        <v>92.0</v>
      </c>
      <c r="F10" s="1">
        <v>68.0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-2.0</v>
      </c>
      <c r="C11" s="1">
        <v>-5.0</v>
      </c>
      <c r="D11" s="1">
        <v>-18.0</v>
      </c>
      <c r="E11" s="1">
        <v>-55.0</v>
      </c>
      <c r="F11" s="1">
        <v>-53.0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0.0</v>
      </c>
      <c r="C12" s="1">
        <v>0.0</v>
      </c>
      <c r="D12" s="1">
        <v>-1.0</v>
      </c>
      <c r="E12" s="1">
        <v>-6.0</v>
      </c>
      <c r="F12" s="1">
        <v>-3.0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0.0</v>
      </c>
      <c r="C13" s="1">
        <v>0.0</v>
      </c>
      <c r="D13" s="1">
        <v>-1.0</v>
      </c>
      <c r="E13" s="1">
        <v>-6.0</v>
      </c>
      <c r="F13" s="1">
        <v>-3.0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0.0</v>
      </c>
      <c r="C14" s="1">
        <v>0.0</v>
      </c>
      <c r="D14" s="1">
        <v>-36.0</v>
      </c>
      <c r="E14" s="1">
        <v>-1.0</v>
      </c>
      <c r="F14" s="1">
        <v>-3.0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-14.0</v>
      </c>
      <c r="C15" s="1">
        <v>82.0</v>
      </c>
      <c r="D15" s="1">
        <v>-93.0</v>
      </c>
      <c r="E15" s="1">
        <v>-6.0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0.0</v>
      </c>
      <c r="C16" s="1">
        <v>8.0</v>
      </c>
      <c r="D16" s="1">
        <v>90.0</v>
      </c>
      <c r="E16" s="1">
        <v>11.0</v>
      </c>
      <c r="F16" s="1">
        <v>-7.0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-2.0</v>
      </c>
      <c r="C17" s="1">
        <v>-4.0</v>
      </c>
      <c r="D17" s="1">
        <v>-20.0</v>
      </c>
      <c r="E17" s="1">
        <v>-57.0</v>
      </c>
      <c r="F17" s="1">
        <v>-65.0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>
        <v>0.0</v>
      </c>
      <c r="D18" s="1">
        <v>0.0</v>
      </c>
      <c r="E18" s="1">
        <v>-5.0</v>
      </c>
      <c r="F18" s="1">
        <v>-40.0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>
        <v>0.0</v>
      </c>
      <c r="D19" s="1">
        <v>0.0</v>
      </c>
      <c r="E19" s="1">
        <v>9.0</v>
      </c>
      <c r="F19" s="1">
        <v>12.0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0.0</v>
      </c>
      <c r="C20" s="1">
        <v>0.0</v>
      </c>
      <c r="D20" s="1">
        <v>-24.0</v>
      </c>
      <c r="E20" s="1">
        <v>-1.0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0.0</v>
      </c>
      <c r="C21" s="1">
        <v>-2.0</v>
      </c>
      <c r="D21" s="1">
        <v>0.0</v>
      </c>
      <c r="E21" s="1">
        <v>53.0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-2.0</v>
      </c>
      <c r="C22" s="1">
        <v>-4.0</v>
      </c>
      <c r="D22" s="1">
        <v>-45.0</v>
      </c>
      <c r="E22" s="1">
        <v>-54.0</v>
      </c>
      <c r="F22" s="1">
        <v>-52.0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0.0</v>
      </c>
      <c r="C23" s="1">
        <v>12.0</v>
      </c>
      <c r="D23" s="1">
        <v>27.0</v>
      </c>
      <c r="E23" s="1">
        <v>0.0</v>
      </c>
      <c r="F23" s="1">
        <v>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>
        <v>-2.0</v>
      </c>
      <c r="C24" s="1">
        <v>-5.0</v>
      </c>
      <c r="D24" s="1">
        <v>-45.0</v>
      </c>
      <c r="E24" s="1">
        <v>-54.0</v>
      </c>
      <c r="F24" s="1">
        <v>-58.0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>
        <v>-2.0</v>
      </c>
      <c r="C25" s="1">
        <v>-5.0</v>
      </c>
      <c r="D25" s="1">
        <v>-45.0</v>
      </c>
      <c r="E25" s="1">
        <v>-54.0</v>
      </c>
      <c r="F25" s="1">
        <v>-58.0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97</v>
      </c>
      <c r="B26" s="1">
        <v>0.0</v>
      </c>
      <c r="C26" s="1">
        <v>2.0</v>
      </c>
      <c r="D26" s="1">
        <v>49.0</v>
      </c>
      <c r="E26" s="1">
        <v>1.0</v>
      </c>
      <c r="F26" s="1">
        <v>-1.0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-2.0</v>
      </c>
      <c r="C27" s="1">
        <v>-5.0</v>
      </c>
      <c r="D27" s="1">
        <v>-44.0</v>
      </c>
      <c r="E27" s="1">
        <v>-52.0</v>
      </c>
      <c r="F27" s="1">
        <v>-60.0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-2.0</v>
      </c>
      <c r="C28" s="1">
        <v>-5.0</v>
      </c>
      <c r="D28" s="1">
        <v>-44.0</v>
      </c>
      <c r="E28" s="1">
        <v>-52.0</v>
      </c>
      <c r="F28" s="1">
        <v>-60.0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-2.0</v>
      </c>
      <c r="C29" s="1">
        <v>-5.0</v>
      </c>
      <c r="D29" s="1">
        <v>-44.0</v>
      </c>
      <c r="E29" s="1">
        <v>-52.0</v>
      </c>
      <c r="F29" s="1">
        <v>-60.0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 t="s">
        <v>151</v>
      </c>
      <c r="C31" s="1" t="s">
        <v>152</v>
      </c>
      <c r="D31" s="1" t="s">
        <v>153</v>
      </c>
      <c r="E31" s="1" t="s">
        <v>154</v>
      </c>
      <c r="F31" s="1" t="s">
        <v>155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 t="s">
        <v>151</v>
      </c>
      <c r="C32" s="1" t="s">
        <v>152</v>
      </c>
      <c r="D32" s="1" t="s">
        <v>153</v>
      </c>
      <c r="E32" s="1" t="s">
        <v>154</v>
      </c>
      <c r="F32" s="1" t="s">
        <v>155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3.0</v>
      </c>
      <c r="C33" s="1">
        <v>11.0</v>
      </c>
      <c r="D33" s="1">
        <v>9.0</v>
      </c>
      <c r="E33" s="1">
        <v>12.0</v>
      </c>
      <c r="F33" s="1">
        <v>15.0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158</v>
      </c>
      <c r="B34" s="1" t="s">
        <v>151</v>
      </c>
      <c r="C34" s="1" t="s">
        <v>152</v>
      </c>
      <c r="D34" s="1" t="s">
        <v>153</v>
      </c>
      <c r="E34" s="1" t="s">
        <v>154</v>
      </c>
      <c r="F34" s="1" t="s">
        <v>155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159</v>
      </c>
      <c r="B35" s="1" t="s">
        <v>151</v>
      </c>
      <c r="C35" s="1" t="s">
        <v>152</v>
      </c>
      <c r="D35" s="1" t="s">
        <v>153</v>
      </c>
      <c r="E35" s="1" t="s">
        <v>154</v>
      </c>
      <c r="F35" s="1" t="s">
        <v>155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160</v>
      </c>
      <c r="B36" s="1">
        <v>3.0</v>
      </c>
      <c r="C36" s="1">
        <v>11.0</v>
      </c>
      <c r="D36" s="1">
        <v>9.0</v>
      </c>
      <c r="E36" s="1">
        <v>12.0</v>
      </c>
      <c r="F36" s="1">
        <v>15.0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1" t="s">
        <v>162</v>
      </c>
      <c r="C37" s="1" t="s">
        <v>163</v>
      </c>
      <c r="D37" s="1" t="s">
        <v>164</v>
      </c>
      <c r="E37" s="1" t="s">
        <v>165</v>
      </c>
      <c r="F37" s="1" t="s">
        <v>166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167</v>
      </c>
      <c r="B38" s="1" t="s">
        <v>162</v>
      </c>
      <c r="C38" s="1" t="s">
        <v>163</v>
      </c>
      <c r="D38" s="1" t="s">
        <v>164</v>
      </c>
      <c r="E38" s="1" t="s">
        <v>165</v>
      </c>
      <c r="F38" s="1" t="s">
        <v>166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-91.0</v>
      </c>
      <c r="C40" s="1">
        <v>-1.0</v>
      </c>
      <c r="D40" s="1">
        <v>-4.0</v>
      </c>
      <c r="E40" s="1">
        <v>7.0</v>
      </c>
      <c r="F40" s="1">
        <v>-15.0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-2.0</v>
      </c>
      <c r="C41" s="1">
        <v>-5.0</v>
      </c>
      <c r="D41" s="1">
        <v>-18.0</v>
      </c>
      <c r="E41" s="1">
        <v>-55.0</v>
      </c>
      <c r="F41" s="1">
        <v>-53.0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-2.0</v>
      </c>
      <c r="C42" s="1">
        <v>-5.0</v>
      </c>
      <c r="D42" s="1">
        <v>-18.0</v>
      </c>
      <c r="E42" s="1">
        <v>-55.0</v>
      </c>
      <c r="F42" s="1">
        <v>-53.0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0.0</v>
      </c>
      <c r="C43" s="1">
        <v>-1.0</v>
      </c>
      <c r="D43" s="1">
        <v>-4.0</v>
      </c>
      <c r="E43" s="1">
        <v>9.0</v>
      </c>
      <c r="F43" s="1">
        <v>-13.0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0.0</v>
      </c>
      <c r="C44" s="1">
        <v>0.0</v>
      </c>
      <c r="D44" s="1">
        <v>43.0</v>
      </c>
      <c r="E44" s="1">
        <v>84.0</v>
      </c>
      <c r="F44" s="1">
        <v>43.0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 t="s">
        <v>174</v>
      </c>
      <c r="C45" s="1" t="s">
        <v>175</v>
      </c>
      <c r="D45" s="1" t="s">
        <v>176</v>
      </c>
      <c r="E45" s="1">
        <v>0.0</v>
      </c>
      <c r="F45" s="1" t="s">
        <v>177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178</v>
      </c>
      <c r="B46" s="1">
        <v>0.0</v>
      </c>
      <c r="C46" s="1">
        <v>0.0</v>
      </c>
      <c r="D46" s="1">
        <v>0.0</v>
      </c>
      <c r="E46" s="1">
        <v>0.0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179</v>
      </c>
      <c r="B47" s="1">
        <v>0.0</v>
      </c>
      <c r="C47" s="1">
        <v>12.0</v>
      </c>
      <c r="D47" s="1">
        <v>27.0</v>
      </c>
      <c r="E47" s="1">
        <v>0.0</v>
      </c>
      <c r="F47" s="1">
        <v>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180</v>
      </c>
      <c r="B48" s="1">
        <v>0.0</v>
      </c>
      <c r="C48" s="1">
        <v>12.0</v>
      </c>
      <c r="D48" s="1">
        <v>27.0</v>
      </c>
      <c r="E48" s="1">
        <v>0.0</v>
      </c>
      <c r="F48" s="1">
        <v>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181</v>
      </c>
      <c r="B49" s="1">
        <v>0.0</v>
      </c>
      <c r="C49" s="1">
        <v>0.0</v>
      </c>
      <c r="D49" s="1">
        <v>0.0</v>
      </c>
      <c r="E49" s="1">
        <v>0.0</v>
      </c>
      <c r="F49" s="1">
        <v>36.0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182</v>
      </c>
      <c r="B50" s="1">
        <v>0.0</v>
      </c>
      <c r="C50" s="1">
        <v>0.0</v>
      </c>
      <c r="D50" s="1">
        <v>0.0</v>
      </c>
      <c r="E50" s="1">
        <v>0.0</v>
      </c>
      <c r="F50" s="1">
        <v>36.0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183</v>
      </c>
      <c r="B51" s="1">
        <v>-1.0</v>
      </c>
      <c r="C51" s="1">
        <v>-3.0</v>
      </c>
      <c r="D51" s="1">
        <v>-12.0</v>
      </c>
      <c r="E51" s="1">
        <v>-34.0</v>
      </c>
      <c r="F51" s="1">
        <v>-42.0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184</v>
      </c>
      <c r="B52" s="1">
        <v>0.0</v>
      </c>
      <c r="C52" s="1">
        <v>0.0</v>
      </c>
      <c r="D52" s="1">
        <v>317.0</v>
      </c>
      <c r="E52" s="1">
        <v>0.0</v>
      </c>
      <c r="F52" s="1">
        <v>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186</v>
      </c>
      <c r="B54" s="1">
        <v>3.0</v>
      </c>
      <c r="C54" s="1">
        <v>3.0</v>
      </c>
      <c r="D54" s="1">
        <v>0.0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187</v>
      </c>
      <c r="B55" s="1">
        <v>30.0</v>
      </c>
      <c r="C55" s="1">
        <v>65.0</v>
      </c>
      <c r="D55" s="1">
        <v>0.0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188</v>
      </c>
      <c r="B56" s="1">
        <v>0.0</v>
      </c>
      <c r="C56" s="1">
        <v>4.0</v>
      </c>
      <c r="D56" s="1">
        <v>45.0</v>
      </c>
      <c r="E56" s="1">
        <v>1.0</v>
      </c>
      <c r="F56" s="1">
        <v>1.0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189</v>
      </c>
      <c r="B57" s="1">
        <v>0.0</v>
      </c>
      <c r="C57" s="1">
        <v>0.0</v>
      </c>
      <c r="D57" s="1">
        <v>51.0</v>
      </c>
      <c r="E57" s="1">
        <v>2.0</v>
      </c>
      <c r="F57" s="1">
        <v>1.0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190</v>
      </c>
      <c r="B58" s="1">
        <v>0.0</v>
      </c>
      <c r="C58" s="1">
        <v>0.0</v>
      </c>
      <c r="D58" s="1">
        <v>-5.0</v>
      </c>
      <c r="E58" s="1">
        <v>-1.0</v>
      </c>
      <c r="F58" s="1">
        <v>13.0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191</v>
      </c>
      <c r="B59" s="1">
        <v>0.0</v>
      </c>
      <c r="C59" s="1">
        <v>0.0</v>
      </c>
      <c r="D59" s="1">
        <v>22.0</v>
      </c>
      <c r="E59" s="1">
        <v>3.0</v>
      </c>
      <c r="F59" s="1">
        <v>10.0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192</v>
      </c>
      <c r="B60" s="1">
        <v>0.0</v>
      </c>
      <c r="C60" s="1">
        <v>0.0</v>
      </c>
      <c r="D60" s="1">
        <v>22.0</v>
      </c>
      <c r="E60" s="1">
        <v>3.0</v>
      </c>
      <c r="F60" s="1">
        <v>10.0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194</v>
      </c>
      <c r="B3" s="1">
        <v>0.0</v>
      </c>
      <c r="C3" s="1" t="s">
        <v>195</v>
      </c>
      <c r="D3" s="1" t="s">
        <v>196</v>
      </c>
      <c r="E3" s="1" t="s">
        <v>197</v>
      </c>
      <c r="F3" s="1" t="s">
        <v>198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>
        <v>0.0</v>
      </c>
      <c r="C4" s="1">
        <v>-48.0</v>
      </c>
      <c r="D4" s="1" t="s">
        <v>200</v>
      </c>
      <c r="E4" s="1" t="s">
        <v>201</v>
      </c>
      <c r="F4" s="1" t="s">
        <v>202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203</v>
      </c>
      <c r="B5" s="1">
        <v>0.0</v>
      </c>
      <c r="C5" s="1" t="s">
        <v>204</v>
      </c>
      <c r="D5" s="1" t="s">
        <v>205</v>
      </c>
      <c r="E5" s="1" t="s">
        <v>206</v>
      </c>
      <c r="F5" s="1" t="s">
        <v>207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208</v>
      </c>
      <c r="B6" s="1">
        <v>0.0</v>
      </c>
      <c r="C6" s="1" t="s">
        <v>209</v>
      </c>
      <c r="D6" s="1" t="s">
        <v>210</v>
      </c>
      <c r="E6" s="1" t="s">
        <v>211</v>
      </c>
      <c r="F6" s="1" t="s">
        <v>212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214</v>
      </c>
      <c r="B8" s="1" t="s">
        <v>215</v>
      </c>
      <c r="C8" s="1" t="s">
        <v>216</v>
      </c>
      <c r="D8" s="1" t="s">
        <v>217</v>
      </c>
      <c r="E8" s="1" t="s">
        <v>218</v>
      </c>
      <c r="F8" s="1" t="s">
        <v>219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220</v>
      </c>
      <c r="B9" s="1" t="s">
        <v>221</v>
      </c>
      <c r="C9" s="1" t="s">
        <v>222</v>
      </c>
      <c r="D9" s="1" t="s">
        <v>223</v>
      </c>
      <c r="E9" s="1" t="s">
        <v>224</v>
      </c>
      <c r="F9" s="1" t="s">
        <v>225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226</v>
      </c>
      <c r="B10" s="1" t="s">
        <v>227</v>
      </c>
      <c r="C10" s="1" t="s">
        <v>228</v>
      </c>
      <c r="D10" s="1" t="s">
        <v>229</v>
      </c>
      <c r="E10" s="1" t="s">
        <v>230</v>
      </c>
      <c r="F10" s="1" t="s">
        <v>231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232</v>
      </c>
      <c r="B11" s="1" t="s">
        <v>233</v>
      </c>
      <c r="C11" s="1" t="s">
        <v>234</v>
      </c>
      <c r="D11" s="1" t="s">
        <v>235</v>
      </c>
      <c r="E11" s="1" t="s">
        <v>236</v>
      </c>
      <c r="F11" s="1" t="s">
        <v>237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238</v>
      </c>
      <c r="B12" s="1" t="s">
        <v>233</v>
      </c>
      <c r="C12" s="1" t="s">
        <v>234</v>
      </c>
      <c r="D12" s="1" t="s">
        <v>235</v>
      </c>
      <c r="E12" s="1" t="s">
        <v>236</v>
      </c>
      <c r="F12" s="1" t="s">
        <v>237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239</v>
      </c>
      <c r="B13" s="1" t="s">
        <v>240</v>
      </c>
      <c r="C13" s="1" t="s">
        <v>241</v>
      </c>
      <c r="D13" s="1" t="s">
        <v>242</v>
      </c>
      <c r="E13" s="1" t="s">
        <v>243</v>
      </c>
      <c r="F13" s="1" t="s">
        <v>244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245</v>
      </c>
      <c r="B14" s="1" t="s">
        <v>240</v>
      </c>
      <c r="C14" s="1" t="s">
        <v>246</v>
      </c>
      <c r="D14" s="1" t="s">
        <v>247</v>
      </c>
      <c r="E14" s="1" t="s">
        <v>248</v>
      </c>
      <c r="F14" s="1" t="s">
        <v>249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250</v>
      </c>
      <c r="B15" s="1" t="s">
        <v>240</v>
      </c>
      <c r="C15" s="1" t="s">
        <v>246</v>
      </c>
      <c r="D15" s="1" t="s">
        <v>247</v>
      </c>
      <c r="E15" s="1" t="s">
        <v>248</v>
      </c>
      <c r="F15" s="1" t="s">
        <v>249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251</v>
      </c>
      <c r="B16" s="1" t="s">
        <v>252</v>
      </c>
      <c r="C16" s="1" t="s">
        <v>253</v>
      </c>
      <c r="D16" s="1" t="s">
        <v>254</v>
      </c>
      <c r="E16" s="1" t="s">
        <v>255</v>
      </c>
      <c r="F16" s="1" t="s">
        <v>256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257</v>
      </c>
      <c r="B17" s="1">
        <v>0.0</v>
      </c>
      <c r="C17" s="1" t="s">
        <v>258</v>
      </c>
      <c r="D17" s="1" t="s">
        <v>259</v>
      </c>
      <c r="E17" s="1" t="s">
        <v>260</v>
      </c>
      <c r="F17" s="1" t="s">
        <v>261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262</v>
      </c>
      <c r="B18" s="1">
        <v>0.0</v>
      </c>
      <c r="C18" s="1" t="s">
        <v>258</v>
      </c>
      <c r="D18" s="1" t="s">
        <v>263</v>
      </c>
      <c r="E18" s="1" t="s">
        <v>264</v>
      </c>
      <c r="F18" s="1" t="s">
        <v>265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266</v>
      </c>
      <c r="B20" s="1">
        <v>0.0</v>
      </c>
      <c r="C20" s="1" t="s">
        <v>267</v>
      </c>
      <c r="D20" s="1" t="s">
        <v>268</v>
      </c>
      <c r="E20" s="1" t="s">
        <v>269</v>
      </c>
      <c r="F20" s="1" t="s">
        <v>270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271</v>
      </c>
      <c r="B21" s="1">
        <v>0.0</v>
      </c>
      <c r="C21" s="1" t="s">
        <v>272</v>
      </c>
      <c r="D21" s="1">
        <v>1.0</v>
      </c>
      <c r="E21" s="1" t="s">
        <v>104</v>
      </c>
      <c r="F21" s="1" t="s">
        <v>273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274</v>
      </c>
      <c r="B22" s="1">
        <v>0.0</v>
      </c>
      <c r="C22" s="1" t="s">
        <v>275</v>
      </c>
      <c r="D22" s="1" t="s">
        <v>276</v>
      </c>
      <c r="E22" s="1" t="s">
        <v>277</v>
      </c>
      <c r="F22" s="1" t="s">
        <v>278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280</v>
      </c>
      <c r="B24" s="1" t="s">
        <v>281</v>
      </c>
      <c r="C24" s="1" t="s">
        <v>282</v>
      </c>
      <c r="D24" s="1" t="s">
        <v>268</v>
      </c>
      <c r="E24" s="1" t="s">
        <v>268</v>
      </c>
      <c r="F24" s="1" t="s">
        <v>283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284</v>
      </c>
      <c r="B25" s="1" t="s">
        <v>272</v>
      </c>
      <c r="C25" s="1" t="s">
        <v>285</v>
      </c>
      <c r="D25" s="1" t="s">
        <v>273</v>
      </c>
      <c r="E25" s="1" t="s">
        <v>286</v>
      </c>
      <c r="F25" s="1" t="s">
        <v>287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288</v>
      </c>
      <c r="B26" s="1" t="s">
        <v>289</v>
      </c>
      <c r="C26" s="1" t="s">
        <v>290</v>
      </c>
      <c r="D26" s="1" t="s">
        <v>291</v>
      </c>
      <c r="E26" s="1" t="s">
        <v>270</v>
      </c>
      <c r="F26" s="1" t="s">
        <v>292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293</v>
      </c>
      <c r="B27" s="1">
        <v>0.0</v>
      </c>
      <c r="C27" s="1">
        <v>14.0</v>
      </c>
      <c r="D27" s="1" t="s">
        <v>294</v>
      </c>
      <c r="E27" s="1" t="s">
        <v>295</v>
      </c>
      <c r="F27" s="1" t="s">
        <v>296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297</v>
      </c>
      <c r="B28" s="1">
        <v>0.0</v>
      </c>
      <c r="C28" s="1" t="s">
        <v>298</v>
      </c>
      <c r="D28" s="1" t="s">
        <v>299</v>
      </c>
      <c r="E28" s="1" t="s">
        <v>300</v>
      </c>
      <c r="F28" s="1" t="s">
        <v>301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303</v>
      </c>
      <c r="B30" s="1" t="s">
        <v>304</v>
      </c>
      <c r="C30" s="1" t="s">
        <v>305</v>
      </c>
      <c r="D30" s="1" t="s">
        <v>306</v>
      </c>
      <c r="E30" s="1" t="s">
        <v>307</v>
      </c>
      <c r="F30" s="1" t="s">
        <v>308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309</v>
      </c>
      <c r="B31" s="1" t="s">
        <v>310</v>
      </c>
      <c r="C31" s="1" t="s">
        <v>311</v>
      </c>
      <c r="D31" s="1" t="s">
        <v>312</v>
      </c>
      <c r="E31" s="1" t="s">
        <v>313</v>
      </c>
      <c r="F31" s="1" t="s">
        <v>314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315</v>
      </c>
      <c r="B32" s="1">
        <v>0.0</v>
      </c>
      <c r="C32" s="1" t="s">
        <v>316</v>
      </c>
      <c r="D32" s="1" t="s">
        <v>317</v>
      </c>
      <c r="E32" s="1" t="s">
        <v>318</v>
      </c>
      <c r="F32" s="1" t="s">
        <v>319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320</v>
      </c>
      <c r="B33" s="1">
        <v>0.0</v>
      </c>
      <c r="C33" s="1" t="s">
        <v>321</v>
      </c>
      <c r="D33" s="1" t="s">
        <v>322</v>
      </c>
      <c r="E33" s="1" t="s">
        <v>323</v>
      </c>
      <c r="F33" s="1" t="s">
        <v>324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325</v>
      </c>
      <c r="B34" s="1" t="s">
        <v>326</v>
      </c>
      <c r="C34" s="1" t="s">
        <v>327</v>
      </c>
      <c r="D34" s="1" t="s">
        <v>328</v>
      </c>
      <c r="E34" s="1" t="s">
        <v>329</v>
      </c>
      <c r="F34" s="1" t="s">
        <v>330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331</v>
      </c>
      <c r="B35" s="1">
        <v>0.0</v>
      </c>
      <c r="C35" s="1">
        <v>0.0</v>
      </c>
      <c r="D35" s="1" t="s">
        <v>332</v>
      </c>
      <c r="E35" s="1" t="s">
        <v>333</v>
      </c>
      <c r="F35" s="1" t="s">
        <v>334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335</v>
      </c>
      <c r="B36" s="1">
        <v>0.0</v>
      </c>
      <c r="C36" s="1">
        <v>0.0</v>
      </c>
      <c r="D36" s="1" t="s">
        <v>336</v>
      </c>
      <c r="E36" s="1" t="s">
        <v>337</v>
      </c>
      <c r="F36" s="1" t="s">
        <v>338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339</v>
      </c>
      <c r="B37" s="1">
        <v>0.0</v>
      </c>
      <c r="C37" s="1">
        <v>0.0</v>
      </c>
      <c r="D37" s="1" t="s">
        <v>340</v>
      </c>
      <c r="E37" s="1" t="s">
        <v>341</v>
      </c>
      <c r="F37" s="1" t="s">
        <v>342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343</v>
      </c>
      <c r="B38" s="1" t="s">
        <v>344</v>
      </c>
      <c r="C38" s="1" t="s">
        <v>345</v>
      </c>
      <c r="D38" s="1" t="s">
        <v>346</v>
      </c>
      <c r="E38" s="1" t="s">
        <v>347</v>
      </c>
      <c r="F38" s="1" t="s">
        <v>348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349</v>
      </c>
      <c r="B39" s="1" t="s">
        <v>350</v>
      </c>
      <c r="C39" s="1" t="s">
        <v>351</v>
      </c>
      <c r="D39" s="1" t="s">
        <v>352</v>
      </c>
      <c r="E39" s="1" t="s">
        <v>353</v>
      </c>
      <c r="F39" s="1" t="s">
        <v>354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355</v>
      </c>
      <c r="B40" s="1" t="s">
        <v>356</v>
      </c>
      <c r="C40" s="1" t="s">
        <v>292</v>
      </c>
      <c r="D40" s="1" t="s">
        <v>357</v>
      </c>
      <c r="E40" s="1" t="s">
        <v>358</v>
      </c>
      <c r="F40" s="1" t="s">
        <v>359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360</v>
      </c>
      <c r="B41" s="1" t="s">
        <v>361</v>
      </c>
      <c r="C41" s="1" t="s">
        <v>362</v>
      </c>
      <c r="D41" s="1" t="s">
        <v>174</v>
      </c>
      <c r="E41" s="1" t="s">
        <v>363</v>
      </c>
      <c r="F41" s="1" t="s">
        <v>364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366</v>
      </c>
      <c r="B43" s="1">
        <v>0.0</v>
      </c>
      <c r="C43" s="1" t="s">
        <v>367</v>
      </c>
      <c r="D43" s="1" t="s">
        <v>368</v>
      </c>
      <c r="E43" s="1" t="s">
        <v>369</v>
      </c>
      <c r="F43" s="1" t="s">
        <v>370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371</v>
      </c>
      <c r="B44" s="1">
        <v>0.0</v>
      </c>
      <c r="C44" s="1" t="s">
        <v>372</v>
      </c>
      <c r="D44" s="1">
        <v>0.0</v>
      </c>
      <c r="E44" s="1" t="s">
        <v>373</v>
      </c>
      <c r="F44" s="1" t="s">
        <v>374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375</v>
      </c>
      <c r="B45" s="1">
        <v>0.0</v>
      </c>
      <c r="C45" s="1" t="s">
        <v>376</v>
      </c>
      <c r="D45" s="1">
        <v>286.0</v>
      </c>
      <c r="E45" s="1" t="s">
        <v>377</v>
      </c>
      <c r="F45" s="1" t="s">
        <v>378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379</v>
      </c>
      <c r="B46" s="1">
        <v>0.0</v>
      </c>
      <c r="C46" s="1" t="s">
        <v>380</v>
      </c>
      <c r="D46" s="1" t="s">
        <v>381</v>
      </c>
      <c r="E46" s="1" t="s">
        <v>382</v>
      </c>
      <c r="F46" s="1" t="s">
        <v>383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384</v>
      </c>
      <c r="B47" s="1">
        <v>0.0</v>
      </c>
      <c r="C47" s="1" t="s">
        <v>380</v>
      </c>
      <c r="D47" s="1" t="s">
        <v>381</v>
      </c>
      <c r="E47" s="1" t="s">
        <v>382</v>
      </c>
      <c r="F47" s="1" t="s">
        <v>383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385</v>
      </c>
      <c r="B48" s="1">
        <v>0.0</v>
      </c>
      <c r="C48" s="1" t="s">
        <v>386</v>
      </c>
      <c r="D48" s="1" t="s">
        <v>387</v>
      </c>
      <c r="E48" s="1" t="s">
        <v>388</v>
      </c>
      <c r="F48" s="1" t="s">
        <v>389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390</v>
      </c>
      <c r="B49" s="1">
        <v>0.0</v>
      </c>
      <c r="C49" s="1" t="s">
        <v>391</v>
      </c>
      <c r="D49" s="1" t="s">
        <v>392</v>
      </c>
      <c r="E49" s="1" t="s">
        <v>393</v>
      </c>
      <c r="F49" s="1" t="s">
        <v>394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395</v>
      </c>
      <c r="B50" s="1">
        <v>0.0</v>
      </c>
      <c r="C50" s="1" t="s">
        <v>396</v>
      </c>
      <c r="D50" s="1" t="s">
        <v>397</v>
      </c>
      <c r="E50" s="1" t="s">
        <v>398</v>
      </c>
      <c r="F50" s="1" t="s">
        <v>399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400</v>
      </c>
      <c r="B51" s="1">
        <v>0.0</v>
      </c>
      <c r="C51" s="1" t="s">
        <v>401</v>
      </c>
      <c r="D51" s="1" t="s">
        <v>402</v>
      </c>
      <c r="E51" s="1" t="s">
        <v>403</v>
      </c>
      <c r="F51" s="1" t="s">
        <v>404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405</v>
      </c>
      <c r="B52" s="1">
        <v>0.0</v>
      </c>
      <c r="C52" s="1" t="s">
        <v>406</v>
      </c>
      <c r="D52" s="1">
        <v>0.0</v>
      </c>
      <c r="E52" s="1" t="s">
        <v>407</v>
      </c>
      <c r="F52" s="1" t="s">
        <v>408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409</v>
      </c>
      <c r="B53" s="1">
        <v>0.0</v>
      </c>
      <c r="C53" s="1" t="s">
        <v>410</v>
      </c>
      <c r="D53" s="1">
        <v>0.0</v>
      </c>
      <c r="E53" s="1" t="s">
        <v>411</v>
      </c>
      <c r="F53" s="1" t="s">
        <v>412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413</v>
      </c>
      <c r="B54" s="1">
        <v>0.0</v>
      </c>
      <c r="C54" s="1" t="s">
        <v>414</v>
      </c>
      <c r="D54" s="1">
        <v>0.0</v>
      </c>
      <c r="E54" s="1" t="s">
        <v>415</v>
      </c>
      <c r="F54" s="1" t="s">
        <v>416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417</v>
      </c>
      <c r="B55" s="1">
        <v>0.0</v>
      </c>
      <c r="C55" s="1" t="s">
        <v>418</v>
      </c>
      <c r="D55" s="1">
        <v>0.0</v>
      </c>
      <c r="E55" s="1" t="s">
        <v>419</v>
      </c>
      <c r="F55" s="1" t="s">
        <v>420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421</v>
      </c>
      <c r="B56" s="1">
        <v>0.0</v>
      </c>
      <c r="C56" s="1" t="s">
        <v>422</v>
      </c>
      <c r="D56" s="1">
        <v>0.0</v>
      </c>
      <c r="E56" s="1" t="s">
        <v>419</v>
      </c>
      <c r="F56" s="1" t="s">
        <v>420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423</v>
      </c>
      <c r="B57" s="1">
        <v>0.0</v>
      </c>
      <c r="C57" s="1" t="s">
        <v>424</v>
      </c>
      <c r="D57" s="1">
        <v>-1.0</v>
      </c>
      <c r="E57" s="1" t="s">
        <v>425</v>
      </c>
      <c r="F57" s="1" t="s">
        <v>426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427</v>
      </c>
      <c r="B58" s="1">
        <v>0.0</v>
      </c>
      <c r="C58" s="1" t="s">
        <v>428</v>
      </c>
      <c r="D58" s="1">
        <v>0.0</v>
      </c>
      <c r="E58" s="1">
        <v>-36.0</v>
      </c>
      <c r="F58" s="1" t="s">
        <v>429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430</v>
      </c>
      <c r="B59" s="1">
        <v>0.0</v>
      </c>
      <c r="C59" s="1">
        <v>0.0</v>
      </c>
      <c r="D59" s="1">
        <v>0.0</v>
      </c>
      <c r="E59" s="1" t="s">
        <v>431</v>
      </c>
      <c r="F59" s="1" t="s">
        <v>432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433</v>
      </c>
      <c r="B60" s="1">
        <v>0.0</v>
      </c>
      <c r="C60" s="1">
        <v>0.0</v>
      </c>
      <c r="D60" s="1">
        <v>0.0</v>
      </c>
      <c r="E60" s="1" t="s">
        <v>434</v>
      </c>
      <c r="F60" s="1" t="s">
        <v>435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437</v>
      </c>
      <c r="B62" s="1">
        <v>0.0</v>
      </c>
      <c r="C62" s="1">
        <v>0.0</v>
      </c>
      <c r="D62" s="1" t="s">
        <v>438</v>
      </c>
      <c r="E62" s="1" t="s">
        <v>439</v>
      </c>
      <c r="F62" s="1" t="s">
        <v>440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441</v>
      </c>
      <c r="B63" s="1">
        <v>0.0</v>
      </c>
      <c r="C63" s="1">
        <v>0.0</v>
      </c>
      <c r="D63" s="1" t="s">
        <v>442</v>
      </c>
      <c r="E63" s="1" t="s">
        <v>443</v>
      </c>
      <c r="F63" s="1" t="s">
        <v>444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445</v>
      </c>
      <c r="B64" s="1">
        <v>0.0</v>
      </c>
      <c r="C64" s="1">
        <v>0.0</v>
      </c>
      <c r="D64" s="1" t="s">
        <v>446</v>
      </c>
      <c r="E64" s="1" t="s">
        <v>447</v>
      </c>
      <c r="F64" s="1" t="s">
        <v>448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449</v>
      </c>
      <c r="B65" s="1">
        <v>0.0</v>
      </c>
      <c r="C65" s="1">
        <v>0.0</v>
      </c>
      <c r="D65" s="1" t="s">
        <v>450</v>
      </c>
      <c r="E65" s="1" t="s">
        <v>451</v>
      </c>
      <c r="F65" s="1" t="s">
        <v>452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453</v>
      </c>
      <c r="B66" s="1">
        <v>0.0</v>
      </c>
      <c r="C66" s="1">
        <v>0.0</v>
      </c>
      <c r="D66" s="1" t="s">
        <v>450</v>
      </c>
      <c r="E66" s="1" t="s">
        <v>451</v>
      </c>
      <c r="F66" s="1" t="s">
        <v>452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454</v>
      </c>
      <c r="B67" s="1">
        <v>0.0</v>
      </c>
      <c r="C67" s="1">
        <v>0.0</v>
      </c>
      <c r="D67" s="1" t="s">
        <v>455</v>
      </c>
      <c r="E67" s="1" t="s">
        <v>456</v>
      </c>
      <c r="F67" s="1" t="s">
        <v>457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458</v>
      </c>
      <c r="B68" s="1">
        <v>0.0</v>
      </c>
      <c r="C68" s="1">
        <v>0.0</v>
      </c>
      <c r="D68" s="1" t="s">
        <v>459</v>
      </c>
      <c r="E68" s="1" t="s">
        <v>460</v>
      </c>
      <c r="F68" s="1" t="s">
        <v>461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462</v>
      </c>
      <c r="B69" s="1">
        <v>0.0</v>
      </c>
      <c r="C69" s="1">
        <v>0.0</v>
      </c>
      <c r="D69" s="1" t="s">
        <v>463</v>
      </c>
      <c r="E69" s="1" t="s">
        <v>464</v>
      </c>
      <c r="F69" s="1" t="s">
        <v>465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466</v>
      </c>
      <c r="B70" s="1">
        <v>0.0</v>
      </c>
      <c r="C70" s="1">
        <v>0.0</v>
      </c>
      <c r="D70" s="1" t="s">
        <v>467</v>
      </c>
      <c r="E70" s="1" t="s">
        <v>468</v>
      </c>
      <c r="F70" s="1" t="s">
        <v>469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470</v>
      </c>
      <c r="B71" s="1">
        <v>0.0</v>
      </c>
      <c r="C71" s="1">
        <v>0.0</v>
      </c>
      <c r="D71" s="1" t="s">
        <v>471</v>
      </c>
      <c r="E71" s="1">
        <v>0.0</v>
      </c>
      <c r="F71" s="1" t="s">
        <v>472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473</v>
      </c>
      <c r="B72" s="1">
        <v>0.0</v>
      </c>
      <c r="C72" s="1">
        <v>0.0</v>
      </c>
      <c r="D72" s="1" t="s">
        <v>474</v>
      </c>
      <c r="E72" s="1" t="s">
        <v>475</v>
      </c>
      <c r="F72" s="1" t="s">
        <v>476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477</v>
      </c>
      <c r="B73" s="1">
        <v>0.0</v>
      </c>
      <c r="C73" s="1">
        <v>0.0</v>
      </c>
      <c r="D73" s="1" t="s">
        <v>478</v>
      </c>
      <c r="E73" s="1" t="s">
        <v>479</v>
      </c>
      <c r="F73" s="1" t="s">
        <v>480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481</v>
      </c>
      <c r="B74" s="1">
        <v>0.0</v>
      </c>
      <c r="C74" s="1">
        <v>0.0</v>
      </c>
      <c r="D74" s="1" t="s">
        <v>482</v>
      </c>
      <c r="E74" s="1" t="s">
        <v>483</v>
      </c>
      <c r="F74" s="1" t="s">
        <v>484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485</v>
      </c>
      <c r="B75" s="1">
        <v>0.0</v>
      </c>
      <c r="C75" s="1">
        <v>0.0</v>
      </c>
      <c r="D75" s="1" t="s">
        <v>486</v>
      </c>
      <c r="E75" s="1" t="s">
        <v>487</v>
      </c>
      <c r="F75" s="1" t="s">
        <v>484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488</v>
      </c>
      <c r="B76" s="1">
        <v>0.0</v>
      </c>
      <c r="C76" s="1">
        <v>0.0</v>
      </c>
      <c r="D76" s="1" t="s">
        <v>489</v>
      </c>
      <c r="E76" s="1" t="s">
        <v>490</v>
      </c>
      <c r="F76" s="1" t="s">
        <v>491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492</v>
      </c>
      <c r="B77" s="1">
        <v>0.0</v>
      </c>
      <c r="C77" s="1">
        <v>0.0</v>
      </c>
      <c r="D77" s="1" t="s">
        <v>493</v>
      </c>
      <c r="E77" s="1" t="s">
        <v>494</v>
      </c>
      <c r="F77" s="1" t="s">
        <v>495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496</v>
      </c>
      <c r="B78" s="1">
        <v>0.0</v>
      </c>
      <c r="C78" s="1">
        <v>0.0</v>
      </c>
      <c r="D78" s="1">
        <v>0.0</v>
      </c>
      <c r="E78" s="1" t="s">
        <v>497</v>
      </c>
      <c r="F78" s="1" t="s">
        <v>498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499</v>
      </c>
      <c r="B79" s="1">
        <v>0.0</v>
      </c>
      <c r="C79" s="1">
        <v>0.0</v>
      </c>
      <c r="D79" s="1">
        <v>0.0</v>
      </c>
      <c r="E79" s="1" t="s">
        <v>500</v>
      </c>
      <c r="F79" s="1" t="s">
        <v>501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503</v>
      </c>
      <c r="B81" s="1">
        <v>0.0</v>
      </c>
      <c r="C81" s="1">
        <v>0.0</v>
      </c>
      <c r="D81" s="1">
        <v>0.0</v>
      </c>
      <c r="E81" s="1" t="s">
        <v>504</v>
      </c>
      <c r="F81" s="1" t="s">
        <v>505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506</v>
      </c>
      <c r="B82" s="1">
        <v>0.0</v>
      </c>
      <c r="C82" s="1">
        <v>0.0</v>
      </c>
      <c r="D82" s="1">
        <v>0.0</v>
      </c>
      <c r="E82" s="1" t="s">
        <v>507</v>
      </c>
      <c r="F82" s="1" t="s">
        <v>508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509</v>
      </c>
      <c r="B83" s="1">
        <v>0.0</v>
      </c>
      <c r="C83" s="1">
        <v>0.0</v>
      </c>
      <c r="D83" s="1">
        <v>0.0</v>
      </c>
      <c r="E83" s="1" t="s">
        <v>510</v>
      </c>
      <c r="F83" s="1" t="s">
        <v>511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512</v>
      </c>
      <c r="B84" s="1">
        <v>0.0</v>
      </c>
      <c r="C84" s="1">
        <v>0.0</v>
      </c>
      <c r="D84" s="1">
        <v>0.0</v>
      </c>
      <c r="E84" s="1" t="s">
        <v>513</v>
      </c>
      <c r="F84" s="1" t="s">
        <v>514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515</v>
      </c>
      <c r="B85" s="1">
        <v>0.0</v>
      </c>
      <c r="C85" s="1">
        <v>0.0</v>
      </c>
      <c r="D85" s="1">
        <v>0.0</v>
      </c>
      <c r="E85" s="1" t="s">
        <v>513</v>
      </c>
      <c r="F85" s="1" t="s">
        <v>514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516</v>
      </c>
      <c r="B86" s="1">
        <v>0.0</v>
      </c>
      <c r="C86" s="1">
        <v>0.0</v>
      </c>
      <c r="D86" s="1">
        <v>0.0</v>
      </c>
      <c r="E86" s="1" t="s">
        <v>517</v>
      </c>
      <c r="F86" s="1" t="s">
        <v>518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519</v>
      </c>
      <c r="B87" s="1">
        <v>0.0</v>
      </c>
      <c r="C87" s="1">
        <v>0.0</v>
      </c>
      <c r="D87" s="1">
        <v>0.0</v>
      </c>
      <c r="E87" s="1" t="s">
        <v>520</v>
      </c>
      <c r="F87" s="1" t="s">
        <v>521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522</v>
      </c>
      <c r="B88" s="1">
        <v>0.0</v>
      </c>
      <c r="C88" s="1">
        <v>0.0</v>
      </c>
      <c r="D88" s="1">
        <v>0.0</v>
      </c>
      <c r="E88" s="1" t="s">
        <v>523</v>
      </c>
      <c r="F88" s="1" t="s">
        <v>524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525</v>
      </c>
      <c r="B89" s="1">
        <v>0.0</v>
      </c>
      <c r="C89" s="1">
        <v>0.0</v>
      </c>
      <c r="D89" s="1">
        <v>0.0</v>
      </c>
      <c r="E89" s="1" t="s">
        <v>526</v>
      </c>
      <c r="F89" s="1" t="s">
        <v>527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528</v>
      </c>
      <c r="B90" s="1">
        <v>0.0</v>
      </c>
      <c r="C90" s="1">
        <v>0.0</v>
      </c>
      <c r="D90" s="1">
        <v>0.0</v>
      </c>
      <c r="E90" s="1" t="s">
        <v>529</v>
      </c>
      <c r="F90" s="1" t="s">
        <v>530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531</v>
      </c>
      <c r="B91" s="1">
        <v>0.0</v>
      </c>
      <c r="C91" s="1">
        <v>0.0</v>
      </c>
      <c r="D91" s="1">
        <v>0.0</v>
      </c>
      <c r="E91" s="1" t="s">
        <v>532</v>
      </c>
      <c r="F91" s="1" t="s">
        <v>533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534</v>
      </c>
      <c r="B92" s="1">
        <v>0.0</v>
      </c>
      <c r="C92" s="1">
        <v>0.0</v>
      </c>
      <c r="D92" s="1">
        <v>0.0</v>
      </c>
      <c r="E92" s="1" t="s">
        <v>535</v>
      </c>
      <c r="F92" s="1" t="s">
        <v>536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537</v>
      </c>
      <c r="B93" s="1">
        <v>0.0</v>
      </c>
      <c r="C93" s="1">
        <v>0.0</v>
      </c>
      <c r="D93" s="1">
        <v>0.0</v>
      </c>
      <c r="E93" s="1" t="s">
        <v>538</v>
      </c>
      <c r="F93" s="1" t="s">
        <v>539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540</v>
      </c>
      <c r="B94" s="1">
        <v>0.0</v>
      </c>
      <c r="C94" s="1">
        <v>0.0</v>
      </c>
      <c r="D94" s="1">
        <v>0.0</v>
      </c>
      <c r="E94" s="1" t="s">
        <v>541</v>
      </c>
      <c r="F94" s="1" t="s">
        <v>542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543</v>
      </c>
      <c r="B95" s="1">
        <v>0.0</v>
      </c>
      <c r="C95" s="1">
        <v>0.0</v>
      </c>
      <c r="D95" s="1">
        <v>0.0</v>
      </c>
      <c r="E95" s="1" t="s">
        <v>544</v>
      </c>
      <c r="F95" s="1" t="s">
        <v>545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546</v>
      </c>
      <c r="B96" s="1">
        <v>0.0</v>
      </c>
      <c r="C96" s="1">
        <v>0.0</v>
      </c>
      <c r="D96" s="1">
        <v>0.0</v>
      </c>
      <c r="E96" s="1" t="s">
        <v>547</v>
      </c>
      <c r="F96" s="1" t="s">
        <v>548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549</v>
      </c>
      <c r="B97" s="1">
        <v>0.0</v>
      </c>
      <c r="C97" s="1">
        <v>0.0</v>
      </c>
      <c r="D97" s="1">
        <v>0.0</v>
      </c>
      <c r="E97" s="1">
        <v>0.0</v>
      </c>
      <c r="F97" s="1" t="s">
        <v>550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551</v>
      </c>
      <c r="B98" s="1">
        <v>0.0</v>
      </c>
      <c r="C98" s="1">
        <v>0.0</v>
      </c>
      <c r="D98" s="1">
        <v>0.0</v>
      </c>
      <c r="E98" s="1">
        <v>0.0</v>
      </c>
      <c r="F98" s="1" t="s">
        <v>552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553</v>
      </c>
      <c r="C1" s="1" t="s">
        <v>554</v>
      </c>
      <c r="D1" s="1" t="s">
        <v>555</v>
      </c>
      <c r="E1" s="1" t="s">
        <v>556</v>
      </c>
      <c r="F1" s="1" t="s">
        <v>557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558</v>
      </c>
      <c r="B2" s="1" t="s">
        <v>559</v>
      </c>
      <c r="C2" s="1" t="s">
        <v>560</v>
      </c>
      <c r="D2" s="1" t="s">
        <v>561</v>
      </c>
      <c r="E2" s="1" t="s">
        <v>562</v>
      </c>
      <c r="F2" s="1" t="s">
        <v>562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563</v>
      </c>
      <c r="B3" s="1" t="s">
        <v>564</v>
      </c>
      <c r="C3" s="1" t="s">
        <v>565</v>
      </c>
      <c r="D3" s="1" t="s">
        <v>566</v>
      </c>
      <c r="E3" s="1" t="s">
        <v>567</v>
      </c>
      <c r="F3" s="1" t="s">
        <v>568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569</v>
      </c>
      <c r="B4" s="1" t="s">
        <v>570</v>
      </c>
      <c r="C4" s="1" t="s">
        <v>560</v>
      </c>
      <c r="D4" s="1" t="s">
        <v>561</v>
      </c>
      <c r="E4" s="1" t="s">
        <v>562</v>
      </c>
      <c r="F4" s="1" t="s">
        <v>562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563</v>
      </c>
      <c r="B5" s="1" t="s">
        <v>564</v>
      </c>
      <c r="C5" s="1" t="s">
        <v>571</v>
      </c>
      <c r="D5" s="1" t="s">
        <v>566</v>
      </c>
      <c r="E5" s="1" t="s">
        <v>567</v>
      </c>
      <c r="F5" s="1" t="s">
        <v>568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572</v>
      </c>
      <c r="B6" s="1" t="s">
        <v>573</v>
      </c>
      <c r="C6" s="1" t="s">
        <v>574</v>
      </c>
      <c r="D6" s="1" t="s">
        <v>575</v>
      </c>
      <c r="E6" s="1" t="s">
        <v>576</v>
      </c>
      <c r="F6" s="1" t="s">
        <v>577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578</v>
      </c>
      <c r="B7" s="1" t="s">
        <v>564</v>
      </c>
      <c r="C7" s="1" t="s">
        <v>564</v>
      </c>
      <c r="D7" s="1" t="s">
        <v>564</v>
      </c>
      <c r="E7" s="1" t="s">
        <v>564</v>
      </c>
      <c r="F7" s="1" t="s">
        <v>564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579</v>
      </c>
      <c r="B8" s="1" t="s">
        <v>580</v>
      </c>
      <c r="C8" s="1" t="s">
        <v>581</v>
      </c>
      <c r="D8" s="1" t="s">
        <v>582</v>
      </c>
      <c r="E8" s="1" t="s">
        <v>581</v>
      </c>
      <c r="F8" s="1" t="s">
        <v>580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583</v>
      </c>
      <c r="B9" s="1" t="s">
        <v>584</v>
      </c>
      <c r="C9" s="1" t="s">
        <v>585</v>
      </c>
      <c r="D9" s="1" t="s">
        <v>586</v>
      </c>
      <c r="E9" s="1" t="s">
        <v>587</v>
      </c>
      <c r="F9" s="1" t="s">
        <v>588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589</v>
      </c>
      <c r="B10" s="1" t="s">
        <v>581</v>
      </c>
      <c r="C10" s="1" t="s">
        <v>581</v>
      </c>
      <c r="D10" s="1" t="s">
        <v>581</v>
      </c>
      <c r="E10" s="1" t="s">
        <v>587</v>
      </c>
      <c r="F10" s="1" t="s">
        <v>588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590</v>
      </c>
      <c r="B11" s="1" t="s">
        <v>591</v>
      </c>
      <c r="C11" s="1" t="s">
        <v>592</v>
      </c>
      <c r="D11" s="1" t="s">
        <v>593</v>
      </c>
      <c r="E11" s="1" t="s">
        <v>564</v>
      </c>
      <c r="F11" s="1" t="s">
        <v>564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594</v>
      </c>
      <c r="B12" s="1" t="s">
        <v>595</v>
      </c>
      <c r="C12" s="1" t="s">
        <v>595</v>
      </c>
      <c r="D12" s="1" t="s">
        <v>595</v>
      </c>
      <c r="E12" s="1" t="s">
        <v>596</v>
      </c>
      <c r="F12" s="1" t="s">
        <v>597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598</v>
      </c>
      <c r="B13" s="1" t="s">
        <v>599</v>
      </c>
      <c r="C13" s="1" t="s">
        <v>564</v>
      </c>
      <c r="D13" s="1" t="s">
        <v>564</v>
      </c>
      <c r="E13" s="1" t="s">
        <v>564</v>
      </c>
      <c r="F13" s="1" t="s">
        <v>564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600</v>
      </c>
      <c r="B14" s="1" t="s">
        <v>601</v>
      </c>
      <c r="C14" s="1" t="s">
        <v>564</v>
      </c>
      <c r="D14" s="1" t="s">
        <v>564</v>
      </c>
      <c r="E14" s="1" t="s">
        <v>564</v>
      </c>
      <c r="F14" s="1" t="s">
        <v>564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602</v>
      </c>
      <c r="B15" s="1" t="s">
        <v>564</v>
      </c>
      <c r="C15" s="1" t="s">
        <v>564</v>
      </c>
      <c r="D15" s="1" t="s">
        <v>564</v>
      </c>
      <c r="E15" s="1" t="s">
        <v>564</v>
      </c>
      <c r="F15" s="1" t="s">
        <v>564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603</v>
      </c>
      <c r="B16" s="1" t="s">
        <v>564</v>
      </c>
      <c r="C16" s="1" t="s">
        <v>564</v>
      </c>
      <c r="D16" s="1" t="s">
        <v>564</v>
      </c>
      <c r="E16" s="1" t="s">
        <v>564</v>
      </c>
      <c r="F16" s="1" t="s">
        <v>564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604</v>
      </c>
      <c r="B17" s="1" t="s">
        <v>605</v>
      </c>
      <c r="C17" s="1" t="s">
        <v>154</v>
      </c>
      <c r="D17" s="1" t="s">
        <v>155</v>
      </c>
      <c r="E17" s="1" t="s">
        <v>606</v>
      </c>
      <c r="F17" s="1" t="s">
        <v>174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607</v>
      </c>
      <c r="B18" s="1" t="s">
        <v>564</v>
      </c>
      <c r="C18" s="1" t="s">
        <v>564</v>
      </c>
      <c r="D18" s="1" t="s">
        <v>564</v>
      </c>
      <c r="E18" s="1" t="s">
        <v>564</v>
      </c>
      <c r="F18" s="1" t="s">
        <v>564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608</v>
      </c>
      <c r="B19" s="1" t="s">
        <v>609</v>
      </c>
      <c r="C19" s="1" t="s">
        <v>610</v>
      </c>
      <c r="D19" s="1" t="s">
        <v>611</v>
      </c>
      <c r="E19" s="1" t="s">
        <v>612</v>
      </c>
      <c r="F19" s="1" t="s">
        <v>613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168</v>
      </c>
      <c r="B20" s="1" t="s">
        <v>614</v>
      </c>
      <c r="C20" s="1" t="s">
        <v>615</v>
      </c>
      <c r="D20" s="1" t="s">
        <v>616</v>
      </c>
      <c r="E20" s="1" t="s">
        <v>564</v>
      </c>
      <c r="F20" s="1" t="s">
        <v>564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617</v>
      </c>
      <c r="B21" s="1" t="s">
        <v>618</v>
      </c>
      <c r="C21" s="1" t="s">
        <v>619</v>
      </c>
      <c r="D21" s="1" t="s">
        <v>620</v>
      </c>
      <c r="E21" s="1" t="s">
        <v>621</v>
      </c>
      <c r="F21" s="1" t="s">
        <v>622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623</v>
      </c>
      <c r="B22" s="1" t="s">
        <v>624</v>
      </c>
      <c r="C22" s="1" t="s">
        <v>625</v>
      </c>
      <c r="D22" s="1" t="s">
        <v>626</v>
      </c>
      <c r="E22" s="1" t="s">
        <v>627</v>
      </c>
      <c r="F22" s="1" t="s">
        <v>628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629</v>
      </c>
      <c r="C23" s="1" t="s">
        <v>564</v>
      </c>
      <c r="D23" s="1" t="s">
        <v>564</v>
      </c>
      <c r="E23" s="1" t="s">
        <v>564</v>
      </c>
      <c r="F23" s="1" t="s">
        <v>564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630</v>
      </c>
      <c r="B24" s="1" t="s">
        <v>631</v>
      </c>
      <c r="C24" s="1" t="s">
        <v>632</v>
      </c>
      <c r="D24" s="1" t="s">
        <v>633</v>
      </c>
      <c r="E24" s="1" t="s">
        <v>634</v>
      </c>
      <c r="F24" s="1" t="s">
        <v>634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635</v>
      </c>
      <c r="B25" s="1" t="s">
        <v>636</v>
      </c>
      <c r="C25" s="1" t="s">
        <v>637</v>
      </c>
      <c r="D25" s="1" t="s">
        <v>638</v>
      </c>
      <c r="E25" s="1" t="s">
        <v>639</v>
      </c>
      <c r="F25" s="1" t="s">
        <v>639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640</v>
      </c>
      <c r="B26" s="1" t="s">
        <v>641</v>
      </c>
      <c r="C26" s="1" t="s">
        <v>642</v>
      </c>
      <c r="D26" s="1" t="s">
        <v>643</v>
      </c>
      <c r="E26" s="1" t="s">
        <v>564</v>
      </c>
      <c r="F26" s="1" t="s">
        <v>564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644</v>
      </c>
      <c r="B2" s="1" t="s">
        <v>645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646</v>
      </c>
      <c r="B3" s="1" t="s">
        <v>647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648</v>
      </c>
      <c r="B4" s="1" t="s">
        <v>649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650</v>
      </c>
      <c r="B5" s="1" t="s">
        <v>651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652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653</v>
      </c>
      <c r="B7" s="1" t="s">
        <v>654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655</v>
      </c>
      <c r="B8" s="4" t="s">
        <v>656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657</v>
      </c>
      <c r="B9" s="1" t="s">
        <v>658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659</v>
      </c>
      <c r="B10" s="1" t="s">
        <v>660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661</v>
      </c>
      <c r="B11" s="1" t="s">
        <v>658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662</v>
      </c>
      <c r="B12" s="1" t="s">
        <v>663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664</v>
      </c>
      <c r="B13" s="1" t="s">
        <v>665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666</v>
      </c>
      <c r="B14" s="1" t="s">
        <v>663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667</v>
      </c>
      <c r="B15" s="1" t="s">
        <v>668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669</v>
      </c>
      <c r="B16" s="1">
        <v>30.0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670</v>
      </c>
      <c r="B17" s="1" t="s">
        <v>671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672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674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675</v>
      </c>
      <c r="B21" s="1">
        <v>0.9025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676</v>
      </c>
      <c r="B22" s="1">
        <v>0.85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677</v>
      </c>
      <c r="B23" s="1">
        <v>0.8301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678</v>
      </c>
      <c r="B24" s="1">
        <v>0.8609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679</v>
      </c>
      <c r="B25" s="1">
        <v>0.9025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680</v>
      </c>
      <c r="B26" s="1">
        <v>0.85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681</v>
      </c>
      <c r="B27" s="1">
        <v>0.8301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682</v>
      </c>
      <c r="B28" s="1">
        <v>0.8609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683</v>
      </c>
      <c r="B29" s="1">
        <v>4.243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684</v>
      </c>
      <c r="B30" s="1">
        <v>9.414444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685</v>
      </c>
      <c r="B31" s="1">
        <v>135201.0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686</v>
      </c>
      <c r="B32" s="1">
        <v>135201.0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687</v>
      </c>
      <c r="B33" s="1">
        <v>2387883.0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688</v>
      </c>
      <c r="B34" s="1">
        <v>479210.0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689</v>
      </c>
      <c r="B35" s="1">
        <v>479210.0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690</v>
      </c>
      <c r="B36" s="1">
        <v>0.595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691</v>
      </c>
      <c r="B37" s="1">
        <v>1.09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692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693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694</v>
      </c>
      <c r="B40" s="1">
        <v>1.5850949E7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695</v>
      </c>
      <c r="B41" s="1">
        <v>0.62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696</v>
      </c>
      <c r="B42" s="1">
        <v>2.96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697</v>
      </c>
      <c r="B43" s="1">
        <v>0.27695468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698</v>
      </c>
      <c r="B44" s="1">
        <v>1.4308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699</v>
      </c>
      <c r="B45" s="1">
        <v>1.35615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700</v>
      </c>
      <c r="B46" s="1" t="s">
        <v>701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702</v>
      </c>
      <c r="B47" s="1">
        <v>5.0863028E7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703</v>
      </c>
      <c r="B48" s="1">
        <v>-1.07209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704</v>
      </c>
      <c r="B49" s="1">
        <v>1.4738982E7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705</v>
      </c>
      <c r="B50" s="1">
        <v>1.87076E7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706</v>
      </c>
      <c r="B51" s="1">
        <v>703046.0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707</v>
      </c>
      <c r="B52" s="1">
        <v>639081.0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708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709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710</v>
      </c>
      <c r="B55" s="1">
        <v>0.0379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711</v>
      </c>
      <c r="B56" s="1">
        <v>0.20766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712</v>
      </c>
      <c r="B57" s="1">
        <v>0.07918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713</v>
      </c>
      <c r="B58" s="1">
        <v>1.77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714</v>
      </c>
      <c r="B59" s="1">
        <v>0.0399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715</v>
      </c>
      <c r="B60" s="1">
        <v>1.87076E7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716</v>
      </c>
      <c r="B61" s="1">
        <v>1.757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717</v>
      </c>
      <c r="B62" s="1">
        <v>0.48224247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718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719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720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721</v>
      </c>
      <c r="B66" s="1">
        <v>-6.1358784E7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722</v>
      </c>
      <c r="B67" s="1">
        <v>-3.13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723</v>
      </c>
      <c r="B68" s="1">
        <v>0.09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724</v>
      </c>
      <c r="B69" s="1" t="s">
        <v>725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726</v>
      </c>
      <c r="B70" s="1">
        <v>1.6759008E9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727</v>
      </c>
      <c r="B71" s="1">
        <v>0.889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728</v>
      </c>
      <c r="B72" s="1">
        <v>-4.921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729</v>
      </c>
      <c r="B73" s="1">
        <v>-0.64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730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731</v>
      </c>
      <c r="B75" s="1" t="s">
        <v>732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733</v>
      </c>
      <c r="B76" s="1" t="s">
        <v>734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735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736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737</v>
      </c>
      <c r="B79" s="1" t="s">
        <v>738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739</v>
      </c>
      <c r="B80" s="1" t="s">
        <v>740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741</v>
      </c>
      <c r="B81" s="1">
        <v>1.329921E9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742</v>
      </c>
      <c r="B82" s="1" t="s">
        <v>743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744</v>
      </c>
      <c r="B83" s="1" t="s">
        <v>745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746</v>
      </c>
      <c r="B84" s="1" t="s">
        <v>747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748</v>
      </c>
      <c r="B85" s="1" t="s">
        <v>749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750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751</v>
      </c>
      <c r="B87" s="1">
        <v>0.8473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752</v>
      </c>
      <c r="B88" s="1" t="s">
        <v>753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754</v>
      </c>
      <c r="B89" s="1">
        <v>6782143.0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755</v>
      </c>
      <c r="B90" s="1">
        <v>0.366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756</v>
      </c>
      <c r="B91" s="1">
        <v>-1.0336873E7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757</v>
      </c>
      <c r="B92" s="1">
        <v>2.5176364E7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758</v>
      </c>
      <c r="B93" s="1">
        <v>0.311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759</v>
      </c>
      <c r="B94" s="1">
        <v>0.403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760</v>
      </c>
      <c r="B95" s="1">
        <v>5.7233008E7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761</v>
      </c>
      <c r="B96" s="1">
        <v>571.644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762</v>
      </c>
      <c r="B97" s="1">
        <v>3.406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763</v>
      </c>
      <c r="B98" s="1">
        <v>-0.32469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764</v>
      </c>
      <c r="B99" s="1">
        <v>-1.9787899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765</v>
      </c>
      <c r="B100" s="1">
        <v>2.2630882E7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766</v>
      </c>
      <c r="B101" s="1">
        <v>5991379.0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767</v>
      </c>
      <c r="B102" s="1">
        <v>0.243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768</v>
      </c>
      <c r="B103" s="1">
        <v>0.34598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769</v>
      </c>
      <c r="B104" s="1">
        <v>-0.18061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770</v>
      </c>
      <c r="B105" s="1">
        <v>-0.37997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771</v>
      </c>
      <c r="B106" s="1" t="s">
        <v>701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772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-3.0</v>
      </c>
      <c r="D3" s="1">
        <v>-103.0</v>
      </c>
      <c r="E3" s="1">
        <v>-61.0</v>
      </c>
      <c r="F3" s="1">
        <v>37.0</v>
      </c>
      <c r="G3" s="1">
        <f>IF(F3*FORECAST(G2,B3:F3,B2:F2)&gt;0,FORECAST(G2,B3:F3,B2:F2),F3)*$X$1</f>
        <v>37</v>
      </c>
      <c r="H3" s="1">
        <f>IF(G3*FORECAST(H2,B3:G3,B2:G2)&gt;0,FORECAST(H2,B3:G3,B2:G2),G3)*$X$1</f>
        <v>19.2</v>
      </c>
      <c r="I3" s="6">
        <f>IF(H3*FORECAST(I2,B3:H3,B2:H2)&gt;0,FORECAST(I2,B3:H3,B2:H2),H3)*$X$1</f>
        <v>29.11428571</v>
      </c>
      <c r="J3" s="6">
        <f>IF(I3*FORECAST(J2,B3:I3,B2:I2)&gt;0,FORECAST(J2,B3:I3,B2:I2),I3)*$X$1</f>
        <v>39.02857143</v>
      </c>
      <c r="K3" s="6">
        <f>IF(J3*FORECAST(K2,B3:J3,B2:J2)&gt;0,FORECAST(K2,B3:J3,B2:J2),J3)*$X$1</f>
        <v>48.94285714</v>
      </c>
      <c r="L3" s="6">
        <f>IF(K3*FORECAST(L2,B3:K3,B2:K2)&gt;0,FORECAST(L2,B3:K3,B2:K2),K3)*$X$1</f>
        <v>58.85714286</v>
      </c>
      <c r="M3" s="6">
        <f>IF(L3*FORECAST(M2,B3:L3,B2:L2)&gt;0,FORECAST(M2,B3:L3,B2:L2),L3)*$X$1</f>
        <v>68.77142857</v>
      </c>
      <c r="N3" s="5">
        <f>IF(M3*FORECAST(N2,B3:M3,B2:M2)&gt;0,FORECAST(N2,B3:M3,B2:M2),M3)*$X$1</f>
        <v>78.68571429</v>
      </c>
      <c r="O3" s="5">
        <f>IF(N3*FORECAST(O2,B3:N3,B2:N2)&gt;0,FORECAST(O2,B3:N3,B2:N2),N3)*$X$1</f>
        <v>88.6</v>
      </c>
      <c r="P3" s="5">
        <f>IF(O3*FORECAST(P2,B3:O3,B2:O2)&gt;0,FORECAST(P2,B3:O3,B2:O2),O3)*$X$1</f>
        <v>98.51428571</v>
      </c>
      <c r="Q3" s="5">
        <f>IF(P3*FORECAST(Q2,B3:P3,B2:P2)&gt;0,FORECAST(Q2,B3:P3,B2:P2),P3)*$X$1</f>
        <v>108.4285714</v>
      </c>
      <c r="R3" s="5">
        <f>IF(Q3*FORECAST(R2,B3:Q3,B2:Q2)&gt;0,FORECAST(R2,B3:Q3,B2:Q2),Q3)*$X$1</f>
        <v>118.3428571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-33.0</v>
      </c>
      <c r="C4" s="1">
        <v>-76.0</v>
      </c>
      <c r="D4" s="1">
        <v>17.0</v>
      </c>
      <c r="E4" s="1">
        <v>27.0</v>
      </c>
      <c r="F4" s="1">
        <v>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773</v>
      </c>
      <c r="B5" s="1">
        <v>3.0</v>
      </c>
      <c r="C5" s="1">
        <v>11.0</v>
      </c>
      <c r="D5" s="1">
        <v>9.0</v>
      </c>
      <c r="E5" s="1">
        <v>12.0</v>
      </c>
      <c r="F5" s="1">
        <v>15.0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774</v>
      </c>
      <c r="L7" s="1">
        <f>IF(R3*FORECAST(R2,B3:R3,B2:R2)&gt;0,FORECAST(R2,B3:R3,B2:R2),Q3)*$X$1 * (1+0.02)/(0.0834-0.02)</f>
        <v>1903.938711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775</v>
      </c>
      <c r="L8" s="7">
        <f t="array" ref="L8">NPV(0.0834,H3:R3)</f>
        <v>427.9024322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776</v>
      </c>
      <c r="L9" s="7">
        <f t="array" ref="L9">NPV(0.0834,H16:R16)</f>
        <v>788.8161985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777</v>
      </c>
      <c r="L10" s="7">
        <f>L8 + L9</f>
        <v>1216.718631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778</v>
      </c>
      <c r="L12" s="7">
        <f>L10 - L11</f>
        <v>1199.718631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779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7">
        <f>L12/L13</f>
        <v>79.98124204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1903.938711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-2.0</v>
      </c>
      <c r="C3" s="1">
        <v>-5.0</v>
      </c>
      <c r="D3" s="1">
        <v>-45.0</v>
      </c>
      <c r="E3" s="1">
        <v>-54.0</v>
      </c>
      <c r="F3" s="1">
        <v>-58.0</v>
      </c>
      <c r="G3" s="1">
        <f>IF(F3*FORECAST(G2,B3:F3,B2:F2)&gt;0,FORECAST(G2,B3:F3,B2:F2),F3)*$X$1</f>
        <v>-81.1</v>
      </c>
      <c r="H3" s="1">
        <f>IF(G3*FORECAST(H2,B3:G3,B2:G2)&gt;0,FORECAST(H2,B3:G3,B2:G2),G3)*$X$1</f>
        <v>-97.2</v>
      </c>
      <c r="I3" s="6">
        <f>IF(H3*FORECAST(I2,B3:H3,B2:H2)&gt;0,FORECAST(I2,B3:H3,B2:H2),H3)*$X$1</f>
        <v>-113.3</v>
      </c>
      <c r="J3" s="6">
        <f>IF(I3*FORECAST(J2,B3:I3,B2:I2)&gt;0,FORECAST(J2,B3:I3,B2:I2),I3)*$X$1</f>
        <v>-129.4</v>
      </c>
      <c r="K3" s="6">
        <f>IF(J3*FORECAST(K2,B3:J3,B2:J2)&gt;0,FORECAST(K2,B3:J3,B2:J2),J3)*$X$1</f>
        <v>-145.5</v>
      </c>
      <c r="L3" s="6">
        <f>IF(K3*FORECAST(L2,B3:K3,B2:K2)&gt;0,FORECAST(L2,B3:K3,B2:K2),K3)*$X$1</f>
        <v>-161.6</v>
      </c>
      <c r="M3" s="6">
        <f>IF(L3*FORECAST(M2,B3:L3,B2:L2)&gt;0,FORECAST(M2,B3:L3,B2:L2),L3)*$X$1</f>
        <v>-177.7</v>
      </c>
      <c r="N3" s="5">
        <f>IF(M3*FORECAST(N2,B3:M3,B2:M2)&gt;0,FORECAST(N2,B3:M3,B2:M2),M3)*$X$1</f>
        <v>-193.8</v>
      </c>
      <c r="O3" s="5">
        <f>IF(N3*FORECAST(O2,B3:N3,B2:N2)&gt;0,FORECAST(O2,B3:N3,B2:N2),N3)*$X$1</f>
        <v>-209.9</v>
      </c>
      <c r="P3" s="5">
        <f>IF(O3*FORECAST(P2,B3:O3,B2:O2)&gt;0,FORECAST(P2,B3:O3,B2:O2),O3)*$X$1</f>
        <v>-226</v>
      </c>
      <c r="Q3" s="5">
        <f>IF(P3*FORECAST(Q2,B3:P3,B2:P2)&gt;0,FORECAST(Q2,B3:P3,B2:P2),P3)*$X$1</f>
        <v>-242.1</v>
      </c>
      <c r="R3" s="5">
        <f>IF(Q3*FORECAST(R2,B3:Q3,B2:Q2)&gt;0,FORECAST(R2,B3:Q3,B2:Q2),Q3)*$X$1</f>
        <v>-258.2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-33.0</v>
      </c>
      <c r="C4" s="1">
        <v>-76.0</v>
      </c>
      <c r="D4" s="1">
        <v>17.0</v>
      </c>
      <c r="E4" s="1">
        <v>27.0</v>
      </c>
      <c r="F4" s="1">
        <v>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773</v>
      </c>
      <c r="B5" s="1">
        <v>3.0</v>
      </c>
      <c r="C5" s="1">
        <v>11.0</v>
      </c>
      <c r="D5" s="1">
        <v>9.0</v>
      </c>
      <c r="E5" s="1">
        <v>12.0</v>
      </c>
      <c r="F5" s="1">
        <v>15.0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774</v>
      </c>
      <c r="L7" s="1">
        <f>IF(R3*FORECAST(R2,B3:R3,B2:R2)&gt;0,FORECAST(R2,B3:R3,B2:R2),Q3)*$X$1 * (1+0.02)/(0.0834-0.02)</f>
        <v>-4154.006309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775</v>
      </c>
      <c r="L8" s="7">
        <f t="array" ref="L8">NPV(0.0834,H3:R3)</f>
        <v>-1158.522353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776</v>
      </c>
      <c r="L9" s="7">
        <f t="array" ref="L9">NPV(0.0834,H16:R16)</f>
        <v>-1721.036211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777</v>
      </c>
      <c r="L10" s="7">
        <f>L8 + L9</f>
        <v>-2879.558564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778</v>
      </c>
      <c r="L12" s="7">
        <f>L10 - L11</f>
        <v>-2896.558564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779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7">
        <f>L12/L13</f>
        <v>-193.1039043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-4154.006309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