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<sst xmlns="http://schemas.openxmlformats.org/spreadsheetml/2006/main" count="1469" uniqueCount="1131">
  <si>
    <t>ticker</t>
  </si>
  <si>
    <t>MAG</t>
  </si>
  <si>
    <t>nombre</t>
  </si>
  <si>
    <t>MAG SILVER CORP</t>
  </si>
  <si>
    <t>empresa</t>
  </si>
  <si>
    <t>Non-Gold Precious Metals &amp; Minerals</t>
  </si>
  <si>
    <t>Open</t>
  </si>
  <si>
    <t>Target Price</t>
  </si>
  <si>
    <t>Upside</t>
  </si>
  <si>
    <t>-102.21%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</si>
  <si>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</si>
  <si>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</si>
  <si>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</si>
  <si>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</si>
  <si>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</si>
  <si>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</si>
  <si>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</si>
  <si>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Net Debt Growth</t>
  </si>
  <si>
    <t>14.67%</t>
  </si>
  <si>
    <t>Total Assets Growth</t>
  </si>
  <si>
    <t>6.25%</t>
  </si>
  <si>
    <t>Net Property, Plant and Equipment Growth</t>
  </si>
  <si>
    <t>3.85%</t>
  </si>
  <si>
    <t>EBITDA Growth</t>
  </si>
  <si>
    <t>-1750.79%</t>
  </si>
  <si>
    <t>Fiscal Period: December</t>
  </si>
  <si>
    <t>Net Income</t>
  </si>
  <si>
    <t>Depreciation &amp; Amortization - CF</t>
  </si>
  <si>
    <t>Impairment of Oil, Gas &amp; Mineral Properties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</si>
  <si>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</si>
  <si>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</si>
  <si>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</si>
  <si>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</si>
  <si>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</si>
  <si>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</si>
  <si>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</si>
  <si>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</si>
  <si>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</si>
  <si>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</si>
  <si>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</si>
  <si>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</si>
  <si>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</si>
  <si>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</si>
  <si>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</si>
  <si>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</si>
  <si>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</si>
  <si>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</si>
  <si>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</si>
  <si>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</si>
  <si>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</si>
  <si>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</si>
  <si>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</si>
  <si>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</si>
  <si>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</si>
  <si>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</si>
  <si>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</si>
  <si>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</si>
  <si>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</si>
  <si>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</si>
  <si>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</si>
  <si>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</si>
  <si>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</si>
  <si>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</si>
  <si>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</si>
  <si>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</si>
  <si>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</si>
  <si>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</si>
  <si>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</si>
  <si>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</si>
  <si>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</si>
  <si>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</si>
  <si>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</si>
  <si>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</si>
  <si>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</si>
  <si>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</si>
  <si>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</si>
  <si>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</si>
  <si>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</si>
  <si>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</si>
  <si>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</si>
  <si>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</si>
  <si>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</si>
  <si>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</si>
  <si>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</si>
  <si>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</si>
  <si>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</si>
  <si>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</si>
  <si>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</si>
  <si>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</si>
  <si>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</si>
  <si>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</si>
  <si>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</si>
  <si>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2.4</t>
  </si>
  <si>
    <t>2.22</t>
  </si>
  <si>
    <t>2.18</t>
  </si>
  <si>
    <t>2.58</t>
  </si>
  <si>
    <t>2.5</t>
  </si>
  <si>
    <t>2.49</t>
  </si>
  <si>
    <t>3.34</t>
  </si>
  <si>
    <t>3.76</t>
  </si>
  <si>
    <t>4.06</t>
  </si>
  <si>
    <t>4.92</t>
  </si>
  <si>
    <t>Tangible Book Value</t>
  </si>
  <si>
    <t>Tangible Book Value Per Share</t>
  </si>
  <si>
    <t>Total Debt</t>
  </si>
  <si>
    <t>0</t>
  </si>
  <si>
    <t>Net Debt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</si>
  <si>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</si>
  <si>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</si>
  <si>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</si>
  <si>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</si>
  <si>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</si>
  <si>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Cost of Goods Sold, Total</t>
  </si>
  <si>
    <t>Gross Profit</t>
  </si>
  <si>
    <t>Selling General &amp; Admin Expenses, Total</t>
  </si>
  <si>
    <t>Exploration / Drilling Costs, Total</t>
  </si>
  <si>
    <t>Stock-Based Compensation (IS)</t>
  </si>
  <si>
    <t>Amortization of Goodwill and Intangible Assets - (IS)</t>
  </si>
  <si>
    <t>Impairment of Oil, Gas &amp; Mineral Properties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</si>
  <si>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</si>
  <si>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</si>
  <si>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</si>
  <si>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</si>
  <si>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</si>
  <si>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</si>
  <si>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</si>
  <si>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</si>
  <si>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</si>
  <si>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</si>
  <si>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</si>
  <si>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</si>
  <si>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</si>
  <si>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</si>
  <si>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</si>
  <si>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</si>
  <si>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</si>
  <si>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</si>
  <si>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</si>
  <si>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</si>
  <si>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</si>
  <si>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-0.25</t>
  </si>
  <si>
    <t>-0.24</t>
  </si>
  <si>
    <t>-0.71</t>
  </si>
  <si>
    <t>-0.08</t>
  </si>
  <si>
    <t>-0.07</t>
  </si>
  <si>
    <t>-0.05</t>
  </si>
  <si>
    <t>0.06</t>
  </si>
  <si>
    <t>0.18</t>
  </si>
  <si>
    <t>0.47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</si>
  <si>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</si>
  <si>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</si>
  <si>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</si>
  <si>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</si>
  <si>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</si>
  <si>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</si>
  <si>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-0.16</t>
  </si>
  <si>
    <t>-0.14</t>
  </si>
  <si>
    <t>-0.49</t>
  </si>
  <si>
    <t>-0.04</t>
  </si>
  <si>
    <t>-0.03</t>
  </si>
  <si>
    <t>0.03</t>
  </si>
  <si>
    <t>0.11</t>
  </si>
  <si>
    <t>0.33</t>
  </si>
  <si>
    <t>Normalized Diluted EPS</t>
  </si>
  <si>
    <t>EBITDA</t>
  </si>
  <si>
    <t>EBITA</t>
  </si>
  <si>
    <t>EBIT</t>
  </si>
  <si>
    <t>Effective Tax Rate - (Ratio)</t>
  </si>
  <si>
    <t>3.31</t>
  </si>
  <si>
    <t>-9.66</t>
  </si>
  <si>
    <t>7.57</t>
  </si>
  <si>
    <t>-12.62</t>
  </si>
  <si>
    <t>-15.9</t>
  </si>
  <si>
    <t>2.87</t>
  </si>
  <si>
    <t>-16.9</t>
  </si>
  <si>
    <t>-35.15</t>
  </si>
  <si>
    <t>2.06</t>
  </si>
  <si>
    <t>10.28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</si>
  <si>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</si>
  <si>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</si>
  <si>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</si>
  <si>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</si>
  <si>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</si>
  <si>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</si>
  <si>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Exploration/Drilling Costs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</si>
  <si>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</si>
  <si>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</si>
  <si>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</si>
  <si>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</si>
  <si>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</si>
  <si>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-6.75</t>
  </si>
  <si>
    <t>-4.3</t>
  </si>
  <si>
    <t>-22.47</t>
  </si>
  <si>
    <t>-2.41</t>
  </si>
  <si>
    <t>-2.3</t>
  </si>
  <si>
    <t>-2.36</t>
  </si>
  <si>
    <t>-1.94</t>
  </si>
  <si>
    <t>-1.95</t>
  </si>
  <si>
    <t>-3.68</t>
  </si>
  <si>
    <t>-1.93</t>
  </si>
  <si>
    <t>Return on Total Capital</t>
  </si>
  <si>
    <t>-6.99</t>
  </si>
  <si>
    <t>-4.43</t>
  </si>
  <si>
    <t>-22.98</t>
  </si>
  <si>
    <t>-2.43</t>
  </si>
  <si>
    <t>-2.33</t>
  </si>
  <si>
    <t>-2.4</t>
  </si>
  <si>
    <t>-1.98</t>
  </si>
  <si>
    <t>-3.73</t>
  </si>
  <si>
    <t>-1.97</t>
  </si>
  <si>
    <t>Return On Equity %</t>
  </si>
  <si>
    <t>-12.1</t>
  </si>
  <si>
    <t>-10.54</t>
  </si>
  <si>
    <t>-33.84</t>
  </si>
  <si>
    <t>-3.28</t>
  </si>
  <si>
    <t>-2.67</t>
  </si>
  <si>
    <t>-2.06</t>
  </si>
  <si>
    <t>1.76</t>
  </si>
  <si>
    <t>4.59</t>
  </si>
  <si>
    <t>10.71</t>
  </si>
  <si>
    <t>Return on Common Equity</t>
  </si>
  <si>
    <t>Short Term Liquidity</t>
  </si>
  <si>
    <t>Current Ratio</t>
  </si>
  <si>
    <t>159.1</t>
  </si>
  <si>
    <t>79.6</t>
  </si>
  <si>
    <t>190.82</t>
  </si>
  <si>
    <t>171.84</t>
  </si>
  <si>
    <t>83.74</t>
  </si>
  <si>
    <t>85.14</t>
  </si>
  <si>
    <t>105.9</t>
  </si>
  <si>
    <t>36.88</t>
  </si>
  <si>
    <t>11.98</t>
  </si>
  <si>
    <t>15.04</t>
  </si>
  <si>
    <t>Quick Ratio</t>
  </si>
  <si>
    <t>158.45</t>
  </si>
  <si>
    <t>79.44</t>
  </si>
  <si>
    <t>190.58</t>
  </si>
  <si>
    <t>171.53</t>
  </si>
  <si>
    <t>83.53</t>
  </si>
  <si>
    <t>84.83</t>
  </si>
  <si>
    <t>105.33</t>
  </si>
  <si>
    <t>36.55</t>
  </si>
  <si>
    <t>11.51</t>
  </si>
  <si>
    <t>14.67</t>
  </si>
  <si>
    <t>Operating Cash Flow to Current Liabilities</t>
  </si>
  <si>
    <t>-9.15</t>
  </si>
  <si>
    <t>-3.84</t>
  </si>
  <si>
    <t>-6.06</t>
  </si>
  <si>
    <t>-4.22</t>
  </si>
  <si>
    <t>-2.52</t>
  </si>
  <si>
    <t>-3.76</t>
  </si>
  <si>
    <t>-6.9</t>
  </si>
  <si>
    <t>-4.18</t>
  </si>
  <si>
    <t>-3.27</t>
  </si>
  <si>
    <t>-1.87</t>
  </si>
  <si>
    <t>Average Days Payable Outstanding</t>
  </si>
  <si>
    <t>441.82</t>
  </si>
  <si>
    <t>480.64</t>
  </si>
  <si>
    <t>Long Term Solvency</t>
  </si>
  <si>
    <t>Total Debt/Equity</t>
  </si>
  <si>
    <t>0.25</t>
  </si>
  <si>
    <t>0.15</t>
  </si>
  <si>
    <t>0.1</t>
  </si>
  <si>
    <t>Total Debt / Total Capital</t>
  </si>
  <si>
    <t>LT Debt/Equity</t>
  </si>
  <si>
    <t>0.22</t>
  </si>
  <si>
    <t>0.12</t>
  </si>
  <si>
    <t>0.07</t>
  </si>
  <si>
    <t>Long-Term Debt / Total Capital</t>
  </si>
  <si>
    <t>Total Liabilities / Total Assets</t>
  </si>
  <si>
    <t>3.82</t>
  </si>
  <si>
    <t>0.75</t>
  </si>
  <si>
    <t>1.01</t>
  </si>
  <si>
    <t>1.69</t>
  </si>
  <si>
    <t>1.63</t>
  </si>
  <si>
    <t>1.99</t>
  </si>
  <si>
    <t>1.3</t>
  </si>
  <si>
    <t>1.5</t>
  </si>
  <si>
    <t>2.65</t>
  </si>
  <si>
    <t>EBIT / Interest Expense</t>
  </si>
  <si>
    <t>-122.97</t>
  </si>
  <si>
    <t>-131.72</t>
  </si>
  <si>
    <t>-187.21</t>
  </si>
  <si>
    <t>EBITDA / Interest Expense</t>
  </si>
  <si>
    <t>-120.61</t>
  </si>
  <si>
    <t>-128.91</t>
  </si>
  <si>
    <t>-183.91</t>
  </si>
  <si>
    <t>-293.43</t>
  </si>
  <si>
    <t>(EBITDA - Capex) / Interest Expense</t>
  </si>
  <si>
    <t>-174.1</t>
  </si>
  <si>
    <t>-206.2</t>
  </si>
  <si>
    <t>-307.6</t>
  </si>
  <si>
    <t>-580.4</t>
  </si>
  <si>
    <t>Total Debt / EBITDA</t>
  </si>
  <si>
    <t>-0.06</t>
  </si>
  <si>
    <t>-0.02</t>
  </si>
  <si>
    <t>-0.01</t>
  </si>
  <si>
    <t>Net Debt / EBITDA</t>
  </si>
  <si>
    <t>10.25</t>
  </si>
  <si>
    <t>10.78</t>
  </si>
  <si>
    <t>20.58</t>
  </si>
  <si>
    <t>20.9</t>
  </si>
  <si>
    <t>16.11</t>
  </si>
  <si>
    <t>8.89</t>
  </si>
  <si>
    <t>11.34</t>
  </si>
  <si>
    <t>5.28</t>
  </si>
  <si>
    <t>2.41</t>
  </si>
  <si>
    <t>4.9</t>
  </si>
  <si>
    <t>Total Debt / (EBITDA - Capex)</t>
  </si>
  <si>
    <t>Net Debt / (EBITDA - Capex)</t>
  </si>
  <si>
    <t>8.57</t>
  </si>
  <si>
    <t>8.29</t>
  </si>
  <si>
    <t>17.13</t>
  </si>
  <si>
    <t>17.61</t>
  </si>
  <si>
    <t>12.64</t>
  </si>
  <si>
    <t>6.16</t>
  </si>
  <si>
    <t>7.09</t>
  </si>
  <si>
    <t>3.16</t>
  </si>
  <si>
    <t>1.22</t>
  </si>
  <si>
    <t>2.35</t>
  </si>
  <si>
    <t>Growth Over Prior Year</t>
  </si>
  <si>
    <t>Gross Profit, 1 Yr. Growth %</t>
  </si>
  <si>
    <t>262.29</t>
  </si>
  <si>
    <t>18.43</t>
  </si>
  <si>
    <t>EBITDA, 1 Yr. Growth %</t>
  </si>
  <si>
    <t>-16.88</t>
  </si>
  <si>
    <t>-3.82</t>
  </si>
  <si>
    <t>13.57</t>
  </si>
  <si>
    <t>5.33</t>
  </si>
  <si>
    <t>1.11</t>
  </si>
  <si>
    <t>2.29</t>
  </si>
  <si>
    <t>29.25</t>
  </si>
  <si>
    <t>9.71</t>
  </si>
  <si>
    <t>EBITA, 1 Yr. Growth %</t>
  </si>
  <si>
    <t>98.35</t>
  </si>
  <si>
    <t>-23.96</t>
  </si>
  <si>
    <t>435.37</t>
  </si>
  <si>
    <t>-87.32</t>
  </si>
  <si>
    <t>5.25</t>
  </si>
  <si>
    <t>1.74</t>
  </si>
  <si>
    <t>2.32</t>
  </si>
  <si>
    <t>28.8</t>
  </si>
  <si>
    <t>101.44</t>
  </si>
  <si>
    <t>-37.74</t>
  </si>
  <si>
    <t>EBIT, 1 Yr. Growth %</t>
  </si>
  <si>
    <t>Earnings From Cont. Operations, 1 Yr. Growth %</t>
  </si>
  <si>
    <t>-45.07</t>
  </si>
  <si>
    <t>4.31</t>
  </si>
  <si>
    <t>231.84</t>
  </si>
  <si>
    <t>-88.37</t>
  </si>
  <si>
    <t>-10.7</t>
  </si>
  <si>
    <t>-23.72</t>
  </si>
  <si>
    <t>60.35</t>
  </si>
  <si>
    <t>-184.9</t>
  </si>
  <si>
    <t>192.85</t>
  </si>
  <si>
    <t>175.78</t>
  </si>
  <si>
    <t>Net Income, 1 Yr. Growth %</t>
  </si>
  <si>
    <t>Normalized Net Income, 1 Yr. Growth %</t>
  </si>
  <si>
    <t>108.47</t>
  </si>
  <si>
    <t>-7.31</t>
  </si>
  <si>
    <t>303.92</t>
  </si>
  <si>
    <t>-90.08</t>
  </si>
  <si>
    <t>-9.43</t>
  </si>
  <si>
    <t>-18.37</t>
  </si>
  <si>
    <t>34.37</t>
  </si>
  <si>
    <t>-173.43</t>
  </si>
  <si>
    <t>304.1</t>
  </si>
  <si>
    <t>201.06</t>
  </si>
  <si>
    <t>Diluted EPS Before Extra, 1 Yr. Growth %</t>
  </si>
  <si>
    <t>-48.48</t>
  </si>
  <si>
    <t>-3.38</t>
  </si>
  <si>
    <t>192.66</t>
  </si>
  <si>
    <t>-88.75</t>
  </si>
  <si>
    <t>-15.22</t>
  </si>
  <si>
    <t>-24.27</t>
  </si>
  <si>
    <t>51.61</t>
  </si>
  <si>
    <t>198.78</t>
  </si>
  <si>
    <t>162.17</t>
  </si>
  <si>
    <t>Net Property, Plant and Equip., 1 Yr. Growth %</t>
  </si>
  <si>
    <t>-3.91</t>
  </si>
  <si>
    <t>-2.76</t>
  </si>
  <si>
    <t>-99.9</t>
  </si>
  <si>
    <t>148.85</t>
  </si>
  <si>
    <t>118.49</t>
  </si>
  <si>
    <t>63.38</t>
  </si>
  <si>
    <t>57.74</t>
  </si>
  <si>
    <t>81.34</t>
  </si>
  <si>
    <t>40.77</t>
  </si>
  <si>
    <t>Total Assets, 1 Yr. Growth %</t>
  </si>
  <si>
    <t>59.25</t>
  </si>
  <si>
    <t>-5.46</t>
  </si>
  <si>
    <t>10.59</t>
  </si>
  <si>
    <t>25.53</t>
  </si>
  <si>
    <t>-2.22</t>
  </si>
  <si>
    <t>0.58</t>
  </si>
  <si>
    <t>47.65</t>
  </si>
  <si>
    <t>15.26</t>
  </si>
  <si>
    <t>9.52</t>
  </si>
  <si>
    <t>27.63</t>
  </si>
  <si>
    <t>Tangible Book Value, 1 Yr. Growth %</t>
  </si>
  <si>
    <t>63.04</t>
  </si>
  <si>
    <t>-6.74</t>
  </si>
  <si>
    <t>14.13</t>
  </si>
  <si>
    <t>25.19</t>
  </si>
  <si>
    <t>-2.89</t>
  </si>
  <si>
    <t>0.64</t>
  </si>
  <si>
    <t>47.12</t>
  </si>
  <si>
    <t>16.06</t>
  </si>
  <si>
    <t>9.3</t>
  </si>
  <si>
    <t>26.15</t>
  </si>
  <si>
    <t>Common Equity, 1 Yr. Growth %</t>
  </si>
  <si>
    <t>Cash From Operations, 1 Yr. Growth %</t>
  </si>
  <si>
    <t>-10.12</t>
  </si>
  <si>
    <t>-27.13</t>
  </si>
  <si>
    <t>20.95</t>
  </si>
  <si>
    <t>-10.97</t>
  </si>
  <si>
    <t>-0.2</t>
  </si>
  <si>
    <t>-18.71</t>
  </si>
  <si>
    <t>93.76</t>
  </si>
  <si>
    <t>8.18</t>
  </si>
  <si>
    <t>29.69</t>
  </si>
  <si>
    <t>2.6</t>
  </si>
  <si>
    <t>Capital Expenditures, 1 Yr. Growth %</t>
  </si>
  <si>
    <t>-53.87</t>
  </si>
  <si>
    <t>27.21</t>
  </si>
  <si>
    <t>-35.39</t>
  </si>
  <si>
    <t>5.21</t>
  </si>
  <si>
    <t>54.85</t>
  </si>
  <si>
    <t>61.51</t>
  </si>
  <si>
    <t>38.03</t>
  </si>
  <si>
    <t>45.02</t>
  </si>
  <si>
    <t>68.01</t>
  </si>
  <si>
    <t>26.28</t>
  </si>
  <si>
    <t>Levered Free Cash Flow, 1 Yr. Growth %</t>
  </si>
  <si>
    <t>-84.39</t>
  </si>
  <si>
    <t>-4.96</t>
  </si>
  <si>
    <t>-120.74</t>
  </si>
  <si>
    <t>41.09</t>
  </si>
  <si>
    <t>35.56</t>
  </si>
  <si>
    <t>23.12</t>
  </si>
  <si>
    <t>26.25</t>
  </si>
  <si>
    <t>3.81</t>
  </si>
  <si>
    <t>85.68</t>
  </si>
  <si>
    <t>Unlevered Free Cash Flow, 1 Yr. Growth %</t>
  </si>
  <si>
    <t>34.68</t>
  </si>
  <si>
    <t>23.3</t>
  </si>
  <si>
    <t>26.43</t>
  </si>
  <si>
    <t>3.92</t>
  </si>
  <si>
    <t>86.45</t>
  </si>
  <si>
    <t>Compound Annual Growth Rate Over Two Years</t>
  </si>
  <si>
    <t>Gross Profit, 2 Yr. CAGR %</t>
  </si>
  <si>
    <t>107.3</t>
  </si>
  <si>
    <t>EBITDA, 2 Yr. CAGR %</t>
  </si>
  <si>
    <t>-3.89</t>
  </si>
  <si>
    <t>-3.08</t>
  </si>
  <si>
    <t>-10.58</t>
  </si>
  <si>
    <t>4.52</t>
  </si>
  <si>
    <t>9.37</t>
  </si>
  <si>
    <t>3.2</t>
  </si>
  <si>
    <t>1.7</t>
  </si>
  <si>
    <t>14.98</t>
  </si>
  <si>
    <t>21.63</t>
  </si>
  <si>
    <t>10.96</t>
  </si>
  <si>
    <t>EBITA, 2 Yr. CAGR %</t>
  </si>
  <si>
    <t>8.94</t>
  </si>
  <si>
    <t>22.81</t>
  </si>
  <si>
    <t>101.76</t>
  </si>
  <si>
    <t>-17.6</t>
  </si>
  <si>
    <t>-63.47</t>
  </si>
  <si>
    <t>3.48</t>
  </si>
  <si>
    <t>2.03</t>
  </si>
  <si>
    <t>14.8</t>
  </si>
  <si>
    <t>65.08</t>
  </si>
  <si>
    <t>12.09</t>
  </si>
  <si>
    <t>EBIT, 2 Yr. CAGR %</t>
  </si>
  <si>
    <t>Earnings From Cont. Operations, 2 Yr. CAGR %</t>
  </si>
  <si>
    <t>14.46</t>
  </si>
  <si>
    <t>-24.31</t>
  </si>
  <si>
    <t>86.05</t>
  </si>
  <si>
    <t>-37.87</t>
  </si>
  <si>
    <t>-67.77</t>
  </si>
  <si>
    <t>-17.46</t>
  </si>
  <si>
    <t>10.6</t>
  </si>
  <si>
    <t>16.67</t>
  </si>
  <si>
    <t>57.67</t>
  </si>
  <si>
    <t>184.19</t>
  </si>
  <si>
    <t>Net Income, 2 Yr. CAGR %</t>
  </si>
  <si>
    <t>Normalized Net Income, 2 Yr. CAGR %</t>
  </si>
  <si>
    <t>12.73</t>
  </si>
  <si>
    <t>39.01</t>
  </si>
  <si>
    <t>93.49</t>
  </si>
  <si>
    <t>-36.71</t>
  </si>
  <si>
    <t>-70.03</t>
  </si>
  <si>
    <t>-14.02</t>
  </si>
  <si>
    <t>4.73</t>
  </si>
  <si>
    <t>-0.67</t>
  </si>
  <si>
    <t>72.26</t>
  </si>
  <si>
    <t>248.8</t>
  </si>
  <si>
    <t>Diluted EPS Before Extra, 2 Yr. CAGR %</t>
  </si>
  <si>
    <t>-29.45</t>
  </si>
  <si>
    <t>68.16</t>
  </si>
  <si>
    <t>-42.63</t>
  </si>
  <si>
    <t>-69.12</t>
  </si>
  <si>
    <t>-19.87</t>
  </si>
  <si>
    <t>7.15</t>
  </si>
  <si>
    <t>8.06</t>
  </si>
  <si>
    <t>49.7</t>
  </si>
  <si>
    <t>179.88</t>
  </si>
  <si>
    <t>Net Property, Plant and Equip., 2 Yr. CAGR %</t>
  </si>
  <si>
    <t>-11.41</t>
  </si>
  <si>
    <t>-3.34</t>
  </si>
  <si>
    <t>-96.85</t>
  </si>
  <si>
    <t>-83.26</t>
  </si>
  <si>
    <t>725.86</t>
  </si>
  <si>
    <t>133.18</t>
  </si>
  <si>
    <t>88.94</t>
  </si>
  <si>
    <t>60.53</t>
  </si>
  <si>
    <t>69.13</t>
  </si>
  <si>
    <t>59.77</t>
  </si>
  <si>
    <t>Total Assets, 2 Yr. CAGR %</t>
  </si>
  <si>
    <t>13.95</t>
  </si>
  <si>
    <t>22.7</t>
  </si>
  <si>
    <t>2.25</t>
  </si>
  <si>
    <t>17.83</t>
  </si>
  <si>
    <t>10.79</t>
  </si>
  <si>
    <t>-0.83</t>
  </si>
  <si>
    <t>21.86</t>
  </si>
  <si>
    <t>30.45</t>
  </si>
  <si>
    <t>12.35</t>
  </si>
  <si>
    <t>18.23</t>
  </si>
  <si>
    <t>Tangible Book Value, 2 Yr. CAGR %</t>
  </si>
  <si>
    <t>13.09</t>
  </si>
  <si>
    <t>19.53</t>
  </si>
  <si>
    <t>10.26</t>
  </si>
  <si>
    <t>-1.14</t>
  </si>
  <si>
    <t>21.68</t>
  </si>
  <si>
    <t>30.67</t>
  </si>
  <si>
    <t>12.63</t>
  </si>
  <si>
    <t>17.42</t>
  </si>
  <si>
    <t>Common Equity, 2 Yr. CAGR %</t>
  </si>
  <si>
    <t>Cash From Operations, 2 Yr. CAGR %</t>
  </si>
  <si>
    <t>-11.29</t>
  </si>
  <si>
    <t>-19.07</t>
  </si>
  <si>
    <t>-6.11</t>
  </si>
  <si>
    <t>3.77</t>
  </si>
  <si>
    <t>-5.74</t>
  </si>
  <si>
    <t>-9.93</t>
  </si>
  <si>
    <t>25.51</t>
  </si>
  <si>
    <t>44.78</t>
  </si>
  <si>
    <t>18.45</t>
  </si>
  <si>
    <t>15.36</t>
  </si>
  <si>
    <t>Capital Expenditures, 2 Yr. CAGR %</t>
  </si>
  <si>
    <t>-62.82</t>
  </si>
  <si>
    <t>-23.39</t>
  </si>
  <si>
    <t>-9.34</t>
  </si>
  <si>
    <t>-17.55</t>
  </si>
  <si>
    <t>27.64</t>
  </si>
  <si>
    <t>58.15</t>
  </si>
  <si>
    <t>49.31</t>
  </si>
  <si>
    <t>41.48</t>
  </si>
  <si>
    <t>56.09</t>
  </si>
  <si>
    <t>45.66</t>
  </si>
  <si>
    <t>Levered Free Cash Flow, 2 Yr. CAGR %</t>
  </si>
  <si>
    <t>-73.05</t>
  </si>
  <si>
    <t>-61.48</t>
  </si>
  <si>
    <t>309.89</t>
  </si>
  <si>
    <t>91.47</t>
  </si>
  <si>
    <t>-45.91</t>
  </si>
  <si>
    <t>38.3</t>
  </si>
  <si>
    <t>29.19</t>
  </si>
  <si>
    <t>24.68</t>
  </si>
  <si>
    <t>15.98</t>
  </si>
  <si>
    <t>39.11</t>
  </si>
  <si>
    <t>Unlevered Free Cash Flow, 2 Yr. CAGR %</t>
  </si>
  <si>
    <t>37.85</t>
  </si>
  <si>
    <t>28.86</t>
  </si>
  <si>
    <t>24.86</t>
  </si>
  <si>
    <t>16.13</t>
  </si>
  <si>
    <t>39.64</t>
  </si>
  <si>
    <t>Compound Annual Growth Rate Over Three Years</t>
  </si>
  <si>
    <t>EBITDA, 3 Yr. CAGR %</t>
  </si>
  <si>
    <t>-8.43</t>
  </si>
  <si>
    <t>-3.33</t>
  </si>
  <si>
    <t>-3.16</t>
  </si>
  <si>
    <t>4.79</t>
  </si>
  <si>
    <t>6.55</t>
  </si>
  <si>
    <t>2.9</t>
  </si>
  <si>
    <t>10.16</t>
  </si>
  <si>
    <t>15.07</t>
  </si>
  <si>
    <t>18.41</t>
  </si>
  <si>
    <t>EBITA, 3 Yr. CAGR %</t>
  </si>
  <si>
    <t>18.03</t>
  </si>
  <si>
    <t>-3.36</t>
  </si>
  <si>
    <t>100.62</t>
  </si>
  <si>
    <t>-19.78</t>
  </si>
  <si>
    <t>-10.6</t>
  </si>
  <si>
    <t>-48.6</t>
  </si>
  <si>
    <t>3.09</t>
  </si>
  <si>
    <t>10.27</t>
  </si>
  <si>
    <t>40.75</t>
  </si>
  <si>
    <t>19.35</t>
  </si>
  <si>
    <t>EBIT, 3 Yr. CAGR %</t>
  </si>
  <si>
    <t>Earnings From Cont. Operations, 3 Yr. CAGR %</t>
  </si>
  <si>
    <t>25.05</t>
  </si>
  <si>
    <t>10.97</t>
  </si>
  <si>
    <t>23.89</t>
  </si>
  <si>
    <t>-26.15</t>
  </si>
  <si>
    <t>-29.88</t>
  </si>
  <si>
    <t>-57.05</t>
  </si>
  <si>
    <t>2.99</t>
  </si>
  <si>
    <t>1.27</t>
  </si>
  <si>
    <t>58.56</t>
  </si>
  <si>
    <t>89.97</t>
  </si>
  <si>
    <t>Net Income, 3 Yr. CAGR %</t>
  </si>
  <si>
    <t>Normalized Net Income, 3 Yr. CAGR %</t>
  </si>
  <si>
    <t>21.12</t>
  </si>
  <si>
    <t>5.61</t>
  </si>
  <si>
    <t>98.36</t>
  </si>
  <si>
    <t>-28.12</t>
  </si>
  <si>
    <t>-28.68</t>
  </si>
  <si>
    <t>-58.15</t>
  </si>
  <si>
    <t>-0.22</t>
  </si>
  <si>
    <t>-6.96</t>
  </si>
  <si>
    <t>58.57</t>
  </si>
  <si>
    <t>107.5</t>
  </si>
  <si>
    <t>Diluted EPS Before Extra, 3 Yr. CAGR %</t>
  </si>
  <si>
    <t>19.16</t>
  </si>
  <si>
    <t>4.07</t>
  </si>
  <si>
    <t>13.36</t>
  </si>
  <si>
    <t>-31.74</t>
  </si>
  <si>
    <t>-34.65</t>
  </si>
  <si>
    <t>-58.36</t>
  </si>
  <si>
    <t>-0.9</t>
  </si>
  <si>
    <t>-4.01</t>
  </si>
  <si>
    <t>51.67</t>
  </si>
  <si>
    <t>80.44</t>
  </si>
  <si>
    <t>Net Property, Plant and Equip., 3 Yr. CAGR %</t>
  </si>
  <si>
    <t>-3.83</t>
  </si>
  <si>
    <t>-8.61</t>
  </si>
  <si>
    <t>-90.16</t>
  </si>
  <si>
    <t>-69.91</t>
  </si>
  <si>
    <t>-58.85</t>
  </si>
  <si>
    <t>430.17</t>
  </si>
  <si>
    <t>107.1</t>
  </si>
  <si>
    <t>77.91</t>
  </si>
  <si>
    <t>67.19</t>
  </si>
  <si>
    <t>59.09</t>
  </si>
  <si>
    <t>Total Assets, 3 Yr. CAGR %</t>
  </si>
  <si>
    <t>7.07</t>
  </si>
  <si>
    <t>18.52</t>
  </si>
  <si>
    <t>9.49</t>
  </si>
  <si>
    <t>10.72</t>
  </si>
  <si>
    <t>7.28</t>
  </si>
  <si>
    <t>13.24</t>
  </si>
  <si>
    <t>19.62</t>
  </si>
  <si>
    <t>23.07</t>
  </si>
  <si>
    <t>17.23</t>
  </si>
  <si>
    <t>Tangible Book Value, 3 Yr. CAGR %</t>
  </si>
  <si>
    <t>17.87</t>
  </si>
  <si>
    <t>6.05</t>
  </si>
  <si>
    <t>20.17</t>
  </si>
  <si>
    <t>10.04</t>
  </si>
  <si>
    <t>11.54</t>
  </si>
  <si>
    <t>6.96</t>
  </si>
  <si>
    <t>12.87</t>
  </si>
  <si>
    <t>19.78</t>
  </si>
  <si>
    <t>16.97</t>
  </si>
  <si>
    <t>Common Equity, 3 Yr. CAGR %</t>
  </si>
  <si>
    <t>Cash From Operations, 3 Yr. CAGR %</t>
  </si>
  <si>
    <t>15.7</t>
  </si>
  <si>
    <t>-16.92</t>
  </si>
  <si>
    <t>-7.47</t>
  </si>
  <si>
    <t>-7.76</t>
  </si>
  <si>
    <t>2.43</t>
  </si>
  <si>
    <t>-10.28</t>
  </si>
  <si>
    <t>16.27</t>
  </si>
  <si>
    <t>19.44</t>
  </si>
  <si>
    <t>39.56</t>
  </si>
  <si>
    <t>12.91</t>
  </si>
  <si>
    <t>Capital Expenditures, 3 Yr. CAGR %</t>
  </si>
  <si>
    <t>-43.19</t>
  </si>
  <si>
    <t>-43.97</t>
  </si>
  <si>
    <t>-27.62</t>
  </si>
  <si>
    <t>-4.73</t>
  </si>
  <si>
    <t>1.73</t>
  </si>
  <si>
    <t>38.06</t>
  </si>
  <si>
    <t>51.14</t>
  </si>
  <si>
    <t>47.87</t>
  </si>
  <si>
    <t>49.82</t>
  </si>
  <si>
    <t>45.44</t>
  </si>
  <si>
    <t>Levered Free Cash Flow, 3 Yr. CAGR %</t>
  </si>
  <si>
    <t>-54.36</t>
  </si>
  <si>
    <t>-58.98</t>
  </si>
  <si>
    <t>37.91</t>
  </si>
  <si>
    <t>51.6</t>
  </si>
  <si>
    <t>72.94</t>
  </si>
  <si>
    <t>-26.53</t>
  </si>
  <si>
    <t>33.04</t>
  </si>
  <si>
    <t>28.2</t>
  </si>
  <si>
    <t>18.6</t>
  </si>
  <si>
    <t>35.86</t>
  </si>
  <si>
    <t>Unlevered Free Cash Flow, 3 Yr. CAGR %</t>
  </si>
  <si>
    <t>-26.68</t>
  </si>
  <si>
    <t>32.82</t>
  </si>
  <si>
    <t>28.05</t>
  </si>
  <si>
    <t>18.76</t>
  </si>
  <si>
    <t>36.27</t>
  </si>
  <si>
    <t>Compound Annual Growth Rate Over Five Years</t>
  </si>
  <si>
    <t>EBITDA, 5 Yr. CAGR %</t>
  </si>
  <si>
    <t>2.94</t>
  </si>
  <si>
    <t>-0.53</t>
  </si>
  <si>
    <t>-4.42</t>
  </si>
  <si>
    <t>-3.45</t>
  </si>
  <si>
    <t>1.57</t>
  </si>
  <si>
    <t>3.54</t>
  </si>
  <si>
    <t>9.84</t>
  </si>
  <si>
    <t>10.17</t>
  </si>
  <si>
    <t>11.58</t>
  </si>
  <si>
    <t>EBITA, 5 Yr. CAGR %</t>
  </si>
  <si>
    <t>7.08</t>
  </si>
  <si>
    <t>4.72</t>
  </si>
  <si>
    <t>46.26</t>
  </si>
  <si>
    <t>-9.33</t>
  </si>
  <si>
    <t>1.51</t>
  </si>
  <si>
    <t>-11.18</t>
  </si>
  <si>
    <t>-5.75</t>
  </si>
  <si>
    <t>-29.12</t>
  </si>
  <si>
    <t>24.46</t>
  </si>
  <si>
    <t>EBIT, 5 Yr. CAGR %</t>
  </si>
  <si>
    <t>Earnings From Cont. Operations, 5 Yr. CAGR %</t>
  </si>
  <si>
    <t>6.73</t>
  </si>
  <si>
    <t>13.14</t>
  </si>
  <si>
    <t>46.59</t>
  </si>
  <si>
    <t>-27.7</t>
  </si>
  <si>
    <t>-22.79</t>
  </si>
  <si>
    <t>-15.86</t>
  </si>
  <si>
    <t>-35.94</t>
  </si>
  <si>
    <t>22.12</t>
  </si>
  <si>
    <t>53.01</t>
  </si>
  <si>
    <t>Net Income, 5 Yr. CAGR %</t>
  </si>
  <si>
    <t>Normalized Net Income, 5 Yr. CAGR %</t>
  </si>
  <si>
    <t>7.16</t>
  </si>
  <si>
    <t>10.7</t>
  </si>
  <si>
    <t>46.08</t>
  </si>
  <si>
    <t>-13.95</t>
  </si>
  <si>
    <t>-6.86</t>
  </si>
  <si>
    <t>-22.78</t>
  </si>
  <si>
    <t>-16.83</t>
  </si>
  <si>
    <t>-40.86</t>
  </si>
  <si>
    <t>24.14</t>
  </si>
  <si>
    <t>57.85</t>
  </si>
  <si>
    <t>Diluted EPS Before Extra, 5 Yr. CAGR %</t>
  </si>
  <si>
    <t>1.25</t>
  </si>
  <si>
    <t>7.21</t>
  </si>
  <si>
    <t>36.76</t>
  </si>
  <si>
    <t>-17.99</t>
  </si>
  <si>
    <t>-32.62</t>
  </si>
  <si>
    <t>-27.22</t>
  </si>
  <si>
    <t>-20.36</t>
  </si>
  <si>
    <t>-39.02</t>
  </si>
  <si>
    <t>17.5</t>
  </si>
  <si>
    <t>47.27</t>
  </si>
  <si>
    <t>Net Property, Plant and Equip., 5 Yr. CAGR %</t>
  </si>
  <si>
    <t>6.89</t>
  </si>
  <si>
    <t>-75.5</t>
  </si>
  <si>
    <t>-53.66</t>
  </si>
  <si>
    <t>-42.09</t>
  </si>
  <si>
    <t>-31.75</t>
  </si>
  <si>
    <t>-24.29</t>
  </si>
  <si>
    <t>228.76</t>
  </si>
  <si>
    <t>90.99</t>
  </si>
  <si>
    <t>70.42</t>
  </si>
  <si>
    <t>Total Assets, 5 Yr. CAGR %</t>
  </si>
  <si>
    <t>18.89</t>
  </si>
  <si>
    <t>15.73</t>
  </si>
  <si>
    <t>11.33</t>
  </si>
  <si>
    <t>11.25</t>
  </si>
  <si>
    <t>15.37</t>
  </si>
  <si>
    <t>5.24</t>
  </si>
  <si>
    <t>15.05</t>
  </si>
  <si>
    <t>16.01</t>
  </si>
  <si>
    <t>12.88</t>
  </si>
  <si>
    <t>19.06</t>
  </si>
  <si>
    <t>Tangible Book Value, 5 Yr. CAGR %</t>
  </si>
  <si>
    <t>15.33</t>
  </si>
  <si>
    <t>11.75</t>
  </si>
  <si>
    <t>16.1</t>
  </si>
  <si>
    <t>5.42</t>
  </si>
  <si>
    <t>15.49</t>
  </si>
  <si>
    <t>15.88</t>
  </si>
  <si>
    <t>12.77</t>
  </si>
  <si>
    <t>18.83</t>
  </si>
  <si>
    <t>Common Equity, 5 Yr. CAGR %</t>
  </si>
  <si>
    <t>Cash From Operations, 5 Yr. CAGR %</t>
  </si>
  <si>
    <t>-4.88</t>
  </si>
  <si>
    <t>-4.99</t>
  </si>
  <si>
    <t>6.43</t>
  </si>
  <si>
    <t>-9.19</t>
  </si>
  <si>
    <t>-6.78</t>
  </si>
  <si>
    <t>-8.63</t>
  </si>
  <si>
    <t>11.1</t>
  </si>
  <si>
    <t>8.65</t>
  </si>
  <si>
    <t>17.14</t>
  </si>
  <si>
    <t>17.79</t>
  </si>
  <si>
    <t>Capital Expenditures, 5 Yr. CAGR %</t>
  </si>
  <si>
    <t>65.15</t>
  </si>
  <si>
    <t>-26.09</t>
  </si>
  <si>
    <t>-31.51</t>
  </si>
  <si>
    <t>-34.61</t>
  </si>
  <si>
    <t>16.68</t>
  </si>
  <si>
    <t>39.42</t>
  </si>
  <si>
    <t>53.1</t>
  </si>
  <si>
    <t>46.98</t>
  </si>
  <si>
    <t>Levered Free Cash Flow, 5 Yr. CAGR %</t>
  </si>
  <si>
    <t>-23.88</t>
  </si>
  <si>
    <t>-38.36</t>
  </si>
  <si>
    <t>9.82</t>
  </si>
  <si>
    <t>-24.03</t>
  </si>
  <si>
    <t>-5.16</t>
  </si>
  <si>
    <t>46.13</t>
  </si>
  <si>
    <t>53.9</t>
  </si>
  <si>
    <t>-9.22</t>
  </si>
  <si>
    <t>26.12</t>
  </si>
  <si>
    <t>33.35</t>
  </si>
  <si>
    <t>Unlevered Free Cash Flow, 5 Yr. CAGR %</t>
  </si>
  <si>
    <t>45.94</t>
  </si>
  <si>
    <t>53.74</t>
  </si>
  <si>
    <t>-9.28</t>
  </si>
  <si>
    <t>26.06</t>
  </si>
  <si>
    <t>33.46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</si>
  <si>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</si>
  <si>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</si>
  <si>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</si>
  <si>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</si>
  <si>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</si>
  <si>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</si>
  <si>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</si>
  <si>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</si>
  <si>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</si>
  <si>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1,023</t>
  </si>
  <si>
    <t>1,938</t>
  </si>
  <si>
    <t>1,531</t>
  </si>
  <si>
    <t>1,544</t>
  </si>
  <si>
    <t>1,075</t>
  </si>
  <si>
    <t>1,453</t>
  </si>
  <si>
    <t>-</t>
  </si>
  <si>
    <t>Change</t>
  </si>
  <si>
    <t>89.35%</t>
  </si>
  <si>
    <t>-20.97%</t>
  </si>
  <si>
    <t>0.85%</t>
  </si>
  <si>
    <t>-30.39%</t>
  </si>
  <si>
    <t>35.12%</t>
  </si>
  <si>
    <t>0%</t>
  </si>
  <si>
    <t>Enterprise Value (EV)
                                    1</t>
  </si>
  <si>
    <t>1,475</t>
  </si>
  <si>
    <t>1,515</t>
  </si>
  <si>
    <t>1,007</t>
  </si>
  <si>
    <t>1,333</t>
  </si>
  <si>
    <t>1,234</t>
  </si>
  <si>
    <t>1,173</t>
  </si>
  <si>
    <t>-23.89%</t>
  </si>
  <si>
    <t>2.7%</t>
  </si>
  <si>
    <t>-33.54%</t>
  </si>
  <si>
    <t>32.47%</t>
  </si>
  <si>
    <t>-7.47%</t>
  </si>
  <si>
    <t>-4.92%</t>
  </si>
  <si>
    <t>P/E ratio</t>
  </si>
  <si>
    <t>-237x</t>
  </si>
  <si>
    <t>-256x</t>
  </si>
  <si>
    <t>261x</t>
  </si>
  <si>
    <t>86.8x</t>
  </si>
  <si>
    <t>22.2x</t>
  </si>
  <si>
    <t>18.4x</t>
  </si>
  <si>
    <t>16.9x</t>
  </si>
  <si>
    <t>14.1x</t>
  </si>
  <si>
    <t>PBR</t>
  </si>
  <si>
    <t>PEG</t>
  </si>
  <si>
    <t>-4.3x</t>
  </si>
  <si>
    <t>-1x</t>
  </si>
  <si>
    <t>0x</t>
  </si>
  <si>
    <t>0.3x</t>
  </si>
  <si>
    <t>1.97x</t>
  </si>
  <si>
    <t>0.7x</t>
  </si>
  <si>
    <t>Capitalization / Revenue</t>
  </si>
  <si>
    <t>7.47x</t>
  </si>
  <si>
    <t>7.44x</t>
  </si>
  <si>
    <t>9.62x</t>
  </si>
  <si>
    <t>EV / Revenue</t>
  </si>
  <si>
    <t>6.86x</t>
  </si>
  <si>
    <t>6.32x</t>
  </si>
  <si>
    <t>7.77x</t>
  </si>
  <si>
    <t>EV / EBITDA</t>
  </si>
  <si>
    <t>-115x</t>
  </si>
  <si>
    <t>-220x</t>
  </si>
  <si>
    <t>-131x</t>
  </si>
  <si>
    <t>84.7x</t>
  </si>
  <si>
    <t>10.3x</t>
  </si>
  <si>
    <t>10.1x</t>
  </si>
  <si>
    <t>8.01x</t>
  </si>
  <si>
    <t>7.96x</t>
  </si>
  <si>
    <t>EV / EBIT</t>
  </si>
  <si>
    <t>-113x</t>
  </si>
  <si>
    <t>-217x</t>
  </si>
  <si>
    <t>-129x</t>
  </si>
  <si>
    <t>85.3x</t>
  </si>
  <si>
    <t>19.8x</t>
  </si>
  <si>
    <t>15.9x</t>
  </si>
  <si>
    <t>13x</t>
  </si>
  <si>
    <t>24.5x</t>
  </si>
  <si>
    <t>EV / FCF</t>
  </si>
  <si>
    <t>-145x</t>
  </si>
  <si>
    <t>-174x</t>
  </si>
  <si>
    <t>-106x</t>
  </si>
  <si>
    <t>-72.9x</t>
  </si>
  <si>
    <t>-41.7x</t>
  </si>
  <si>
    <t>14.7x</t>
  </si>
  <si>
    <t>18.8x</t>
  </si>
  <si>
    <t>15.8x</t>
  </si>
  <si>
    <t>FCF Yield</t>
  </si>
  <si>
    <t>-0.69%</t>
  </si>
  <si>
    <t>-0.58%</t>
  </si>
  <si>
    <t>-0.94%</t>
  </si>
  <si>
    <t>-1.37%</t>
  </si>
  <si>
    <t>-2.4%</t>
  </si>
  <si>
    <t>6.78%</t>
  </si>
  <si>
    <t>5.33%</t>
  </si>
  <si>
    <t>6.34%</t>
  </si>
  <si>
    <t>Dividend per Share
                                    2</t>
  </si>
  <si>
    <t>Rate of return</t>
  </si>
  <si>
    <t>EPS
                                    2</t>
  </si>
  <si>
    <t>0.766</t>
  </si>
  <si>
    <t>0.8317</t>
  </si>
  <si>
    <t>1</t>
  </si>
  <si>
    <t>Distribution rate</t>
  </si>
  <si>
    <t>Net sales
                                    1</t>
  </si>
  <si>
    <t>194.4</t>
  </si>
  <si>
    <t>195.2</t>
  </si>
  <si>
    <t>151</t>
  </si>
  <si>
    <t>EBITDA
                                    1</t>
  </si>
  <si>
    <t>-8.923</t>
  </si>
  <si>
    <t>-8.801</t>
  </si>
  <si>
    <t>-11.26</t>
  </si>
  <si>
    <t>17.89</t>
  </si>
  <si>
    <t>97.48</t>
  </si>
  <si>
    <t>132.4</t>
  </si>
  <si>
    <t>154</t>
  </si>
  <si>
    <t>147.3</t>
  </si>
  <si>
    <t>EBIT
                                    1</t>
  </si>
  <si>
    <t>-9.029</t>
  </si>
  <si>
    <t>-8.922</t>
  </si>
  <si>
    <t>-11.4</t>
  </si>
  <si>
    <t>17.75</t>
  </si>
  <si>
    <t>50.77</t>
  </si>
  <si>
    <t>83.63</t>
  </si>
  <si>
    <t>95.18</t>
  </si>
  <si>
    <t>47.94</t>
  </si>
  <si>
    <t>Net income
                                    1</t>
  </si>
  <si>
    <t>-4.426</t>
  </si>
  <si>
    <t>-7.097</t>
  </si>
  <si>
    <t>6.025</t>
  </si>
  <si>
    <t>17.64</t>
  </si>
  <si>
    <t>48.66</t>
  </si>
  <si>
    <t>78.65</t>
  </si>
  <si>
    <t>92.07</t>
  </si>
  <si>
    <t>104</t>
  </si>
  <si>
    <t>Net Debt
                                    1</t>
  </si>
  <si>
    <t>-56.64</t>
  </si>
  <si>
    <t>-29.83</t>
  </si>
  <si>
    <t>-68.55</t>
  </si>
  <si>
    <t>-119.3</t>
  </si>
  <si>
    <t>-218.9</t>
  </si>
  <si>
    <t>-279.6</t>
  </si>
  <si>
    <t>Reference price
                                    2</t>
  </si>
  <si>
    <t>11.83</t>
  </si>
  <si>
    <t>20.45</t>
  </si>
  <si>
    <t>15.67</t>
  </si>
  <si>
    <t>15.63</t>
  </si>
  <si>
    <t>10.44</t>
  </si>
  <si>
    <t>14.06</t>
  </si>
  <si>
    <t>Nbr of stocks (in thousands)</t>
  </si>
  <si>
    <t>86,525</t>
  </si>
  <si>
    <t>94,743</t>
  </si>
  <si>
    <t>97,724</t>
  </si>
  <si>
    <t>98,827</t>
  </si>
  <si>
    <t>102,959</t>
  </si>
  <si>
    <t>103,307</t>
  </si>
  <si>
    <t>Announcement Date</t>
  </si>
  <si>
    <t>3/30/20</t>
  </si>
  <si>
    <t>3/31/21</t>
  </si>
  <si>
    <t>3/31/22</t>
  </si>
  <si>
    <t>3/27/23</t>
  </si>
  <si>
    <t>3/19/24</t>
  </si>
  <si>
    <t>address1</t>
  </si>
  <si>
    <t>800 West Pender Street</t>
  </si>
  <si>
    <t>address2</t>
  </si>
  <si>
    <t>Suite 770</t>
  </si>
  <si>
    <t>city</t>
  </si>
  <si>
    <t>Vancouver</t>
  </si>
  <si>
    <t>state</t>
  </si>
  <si>
    <t>BC</t>
  </si>
  <si>
    <t>zip</t>
  </si>
  <si>
    <t>V6C 2V6</t>
  </si>
  <si>
    <t>country</t>
  </si>
  <si>
    <t>phone</t>
  </si>
  <si>
    <t>604 630 1399</t>
  </si>
  <si>
    <t>website</t>
  </si>
  <si>
    <t>https://www.magsilver.com</t>
  </si>
  <si>
    <t>industry</t>
  </si>
  <si>
    <t>Silver</t>
  </si>
  <si>
    <t>industryKey</t>
  </si>
  <si>
    <t>silver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</si>
  <si>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</si>
  <si>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</si>
  <si>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</si>
  <si>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</si>
  <si>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</si>
  <si>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</si>
  <si>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</si>
  <si>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MAG Silver Corp. develops and explores for precious metal properties in Canada. It explores for silver, gold, lead, copper, and zinc deposits. The company's flagship property is the 44% owned Juanicipio property located in the Fresnillo District, Zacatecas State, Mexico. MAG Silver Corp. is headquartered in Vancouver, Canada.</t>
  </si>
  <si>
    <t>companyOfficers</t>
  </si>
  <si>
    <t>[{'maxAge': 1, 'name': 'Mr. George N. Paspalas Acc.Dir, B.E. (Chem.)', 'age': 61, 'title': 'President, CEO &amp; Non-Independent Director', 'yearBorn': 1963, 'fiscalYear': 2023, 'totalPay': 838173, 'exercisedValue': 0, 'unexercisedValue': 0}, {'maxAge': 1, 'name': 'Mr. Fausto Di Trapani', 'title': 'Chief Financial Officer', 'fiscalYear': 2023, 'totalPay': 424719, 'exercisedValue': 0, 'unexercisedValue': 0}, {'maxAge': 1, 'name': 'Mr. Michael John Curlook', 'title': 'Vice President of Investor Relations &amp; Communications', 'fiscalYear': 2023, 'totalPay': 201867, 'exercisedValue': 0, 'unexercisedValue': 0}, {'maxAge': 1, 'name': 'Mr. W. J. Mallory', 'title': 'Chief Sustainability Officer', 'fiscalYear': 2023, 'totalPay': 318993, 'exercisedValue': 0, 'unexercisedValue': 0}, {'maxAge': 1, 'name': 'Mr. Marc  Turcotte B.Sc., MBA', 'title': 'Chief Development Officer', 'fiscalYear': 2023, 'exercisedValue': 0, 'unexercisedValue': 0}, {'maxAge': 1, 'name': 'Dr. Lex  Lambeck', 'title': 'Vice President of Exploration', 'fiscalYear': 2023, 'exercisedValue': 0, 'unexercisedValue': 0}, {'maxAge': 1, 'name': 'Ms. Jill  Neff', 'age': 46, 'title': 'VP of Governance &amp; Corporate Secretary', 'yearBorn': 1978,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</si>
  <si>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</si>
  <si>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</si>
  <si>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</si>
  <si>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</si>
  <si>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</si>
  <si>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</si>
  <si>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</si>
  <si>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</si>
  <si>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</si>
  <si>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</si>
  <si>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</si>
  <si>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</si>
  <si>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</si>
  <si>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</si>
  <si>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</si>
  <si>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</si>
  <si>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</si>
  <si>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</si>
  <si>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</si>
  <si>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</si>
  <si>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</si>
  <si>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</si>
  <si>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</si>
  <si>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</si>
  <si>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</si>
  <si>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</si>
  <si>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</si>
  <si>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</si>
  <si>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</si>
  <si>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</si>
  <si>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</si>
  <si>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</si>
  <si>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</si>
  <si>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</si>
  <si>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</si>
  <si>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</si>
  <si>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</si>
  <si>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</si>
  <si>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</si>
  <si>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</si>
  <si>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</si>
  <si>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</si>
  <si>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</si>
  <si>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</si>
  <si>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</si>
  <si>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</si>
  <si>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</si>
  <si>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</si>
  <si>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</si>
  <si>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</si>
  <si>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</si>
  <si>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</si>
  <si>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</si>
  <si>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</si>
  <si>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</si>
  <si>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</si>
  <si>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</si>
  <si>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</si>
  <si>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</si>
  <si>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</si>
  <si>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</si>
  <si>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</si>
  <si>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</si>
  <si>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</si>
  <si>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</si>
  <si>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</si>
  <si>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</si>
  <si>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MAG Silver Corporation</t>
  </si>
  <si>
    <t>longName</t>
  </si>
  <si>
    <t>MAG Silver Corp.</t>
  </si>
  <si>
    <t>firstTradeDateEpochUtc</t>
  </si>
  <si>
    <t>timeZoneFullName</t>
  </si>
  <si>
    <t>America/New_York</t>
  </si>
  <si>
    <t>timeZoneShortName</t>
  </si>
  <si>
    <t>EST</t>
  </si>
  <si>
    <t>uuid</t>
  </si>
  <si>
    <t>9f289f3d-4248-3a59-9abb-5f08766165a9</t>
  </si>
  <si>
    <t>messageBoardId</t>
  </si>
  <si>
    <t>finmb_8846760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</si>
  <si>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</si>
  <si>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</si>
  <si>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</si>
  <si>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</si>
  <si>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</si>
  <si>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</si>
  <si>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</si>
  <si>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</si>
  <si>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</si>
  <si>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</si>
  <si>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</si>
  <si>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</si>
  <si>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</si>
  <si>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</si>
  <si>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</si>
  <si>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</si>
  <si>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</si>
  <si>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</si>
  <si>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</si>
  <si>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</si>
  <si>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</si>
  <si>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earningsGrowth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</si>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</sst>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agsilv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14.56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-0.321997174139235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1.456074368E9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5.531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17.292131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-16.0</v>
      </c>
      <c r="C2" s="1">
        <v>-16.0</v>
      </c>
      <c r="D2" s="1">
        <v>-55.0</v>
      </c>
      <c r="E2" s="1">
        <v>-6.0</v>
      </c>
      <c r="F2" s="1">
        <v>-5.0</v>
      </c>
      <c r="G2" s="1">
        <v>-4.0</v>
      </c>
      <c r="H2" s="1">
        <v>-7.0</v>
      </c>
      <c r="I2" s="1">
        <v>6.0</v>
      </c>
      <c r="J2" s="1">
        <v>17.0</v>
      </c>
      <c r="K2" s="1">
        <v>48.0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1.0</v>
      </c>
      <c r="D3" s="1">
        <v>2.0</v>
      </c>
      <c r="E3" s="1">
        <v>2.0</v>
      </c>
      <c r="F3" s="1">
        <v>1.0</v>
      </c>
      <c r="G3" s="1">
        <v>15.0</v>
      </c>
      <c r="H3" s="1">
        <v>18.0</v>
      </c>
      <c r="I3" s="1">
        <v>19.0</v>
      </c>
      <c r="J3" s="1">
        <v>17.0</v>
      </c>
      <c r="K3" s="1">
        <v>35.0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6.0</v>
      </c>
      <c r="C4" s="1">
        <v>4.0</v>
      </c>
      <c r="D4" s="1">
        <v>53.0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10.0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6.0</v>
      </c>
      <c r="C5" s="1">
        <v>4.0</v>
      </c>
      <c r="D5" s="1">
        <v>53.0</v>
      </c>
      <c r="E5" s="1">
        <v>2.0</v>
      </c>
      <c r="F5" s="1">
        <v>1.0</v>
      </c>
      <c r="G5" s="1">
        <v>15.0</v>
      </c>
      <c r="H5" s="1">
        <v>18.0</v>
      </c>
      <c r="I5" s="1">
        <v>19.0</v>
      </c>
      <c r="J5" s="1">
        <v>10.0</v>
      </c>
      <c r="K5" s="1">
        <v>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-1.0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22.0</v>
      </c>
      <c r="C8" s="1">
        <v>9.0</v>
      </c>
      <c r="D8" s="1">
        <v>-1.0</v>
      </c>
      <c r="E8" s="1">
        <v>-34.0</v>
      </c>
      <c r="F8" s="1">
        <v>62.0</v>
      </c>
      <c r="G8" s="1">
        <v>3.0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23.0</v>
      </c>
      <c r="C9" s="1">
        <v>1.0</v>
      </c>
      <c r="D9" s="1">
        <v>1.0</v>
      </c>
      <c r="E9" s="1">
        <v>-30.0</v>
      </c>
      <c r="F9" s="1">
        <v>-22.0</v>
      </c>
      <c r="G9" s="1">
        <v>-1.0</v>
      </c>
      <c r="H9" s="1">
        <v>-2.0</v>
      </c>
      <c r="I9" s="1">
        <v>-15.0</v>
      </c>
      <c r="J9" s="1">
        <v>-40.0</v>
      </c>
      <c r="K9" s="1">
        <v>-65.0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3.0</v>
      </c>
      <c r="C10" s="1">
        <v>3.0</v>
      </c>
      <c r="D10" s="1">
        <v>2.0</v>
      </c>
      <c r="E10" s="1">
        <v>2.0</v>
      </c>
      <c r="F10" s="1">
        <v>2.0</v>
      </c>
      <c r="G10" s="1">
        <v>2.0</v>
      </c>
      <c r="H10" s="1">
        <v>3.0</v>
      </c>
      <c r="I10" s="1">
        <v>4.0</v>
      </c>
      <c r="J10" s="1">
        <v>3.0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45.0</v>
      </c>
      <c r="C11" s="1">
        <v>3.0</v>
      </c>
      <c r="D11" s="1">
        <v>-4.0</v>
      </c>
      <c r="E11" s="1">
        <v>37.0</v>
      </c>
      <c r="F11" s="1">
        <v>85.0</v>
      </c>
      <c r="G11" s="1">
        <v>7.0</v>
      </c>
      <c r="H11" s="1">
        <v>22.0</v>
      </c>
      <c r="I11" s="1">
        <v>-1.0</v>
      </c>
      <c r="J11" s="1">
        <v>9.0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39.0</v>
      </c>
      <c r="C12" s="1">
        <v>25.0</v>
      </c>
      <c r="D12" s="1">
        <v>-30.0</v>
      </c>
      <c r="E12" s="1">
        <v>46.0</v>
      </c>
      <c r="F12" s="1">
        <v>-21.0</v>
      </c>
      <c r="G12" s="1">
        <v>28.0</v>
      </c>
      <c r="H12" s="1">
        <v>-20.0</v>
      </c>
      <c r="I12" s="1">
        <v>11.0</v>
      </c>
      <c r="J12" s="1">
        <v>24.0</v>
      </c>
      <c r="K12" s="1">
        <v>-34.0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-10.0</v>
      </c>
      <c r="C13" s="1">
        <v>22.0</v>
      </c>
      <c r="D13" s="1">
        <v>-2.0</v>
      </c>
      <c r="E13" s="1">
        <v>17.0</v>
      </c>
      <c r="F13" s="1">
        <v>-11.0</v>
      </c>
      <c r="G13" s="1">
        <v>-8.0</v>
      </c>
      <c r="H13" s="1">
        <v>0.0</v>
      </c>
      <c r="I13" s="1">
        <v>26.0</v>
      </c>
      <c r="J13" s="1">
        <v>87.0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-7.0</v>
      </c>
      <c r="C14" s="1">
        <v>20.0</v>
      </c>
      <c r="D14" s="1">
        <v>-3.0</v>
      </c>
      <c r="E14" s="1">
        <v>-10.0</v>
      </c>
      <c r="F14" s="1">
        <v>-3.0</v>
      </c>
      <c r="G14" s="1">
        <v>5.0</v>
      </c>
      <c r="H14" s="1">
        <v>-24.0</v>
      </c>
      <c r="I14" s="1">
        <v>-1.0</v>
      </c>
      <c r="J14" s="1">
        <v>-70.0</v>
      </c>
      <c r="K14" s="1">
        <v>-55.0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-5.0</v>
      </c>
      <c r="C15" s="1">
        <v>-3.0</v>
      </c>
      <c r="D15" s="1">
        <v>-4.0</v>
      </c>
      <c r="E15" s="1">
        <v>-3.0</v>
      </c>
      <c r="F15" s="1">
        <v>-3.0</v>
      </c>
      <c r="G15" s="1">
        <v>-3.0</v>
      </c>
      <c r="H15" s="1">
        <v>-6.0</v>
      </c>
      <c r="I15" s="1">
        <v>-6.0</v>
      </c>
      <c r="J15" s="1">
        <v>-8.0</v>
      </c>
      <c r="K15" s="1">
        <v>-8.0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-2.0</v>
      </c>
      <c r="D16" s="1">
        <v>-1.0</v>
      </c>
      <c r="E16" s="1">
        <v>-1.0</v>
      </c>
      <c r="F16" s="1">
        <v>-2.0</v>
      </c>
      <c r="G16" s="1">
        <v>-3.0</v>
      </c>
      <c r="H16" s="1">
        <v>-4.0</v>
      </c>
      <c r="I16" s="1">
        <v>-7.0</v>
      </c>
      <c r="J16" s="1">
        <v>-12.0</v>
      </c>
      <c r="K16" s="1">
        <v>-15.0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-2.0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-4.0</v>
      </c>
      <c r="C18" s="1">
        <v>-5.0</v>
      </c>
      <c r="D18" s="1">
        <v>-61.0</v>
      </c>
      <c r="E18" s="1">
        <v>33.0</v>
      </c>
      <c r="F18" s="1">
        <v>-23.0</v>
      </c>
      <c r="G18" s="1">
        <v>-53.0</v>
      </c>
      <c r="H18" s="1">
        <v>-60.0</v>
      </c>
      <c r="I18" s="1">
        <v>-67.0</v>
      </c>
      <c r="J18" s="1">
        <v>-7.0</v>
      </c>
      <c r="K18" s="1">
        <v>-25.0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-3.0</v>
      </c>
      <c r="C19" s="1">
        <v>-1.0</v>
      </c>
      <c r="D19" s="1">
        <v>0.0</v>
      </c>
      <c r="E19" s="1">
        <v>0.0</v>
      </c>
      <c r="F19" s="1">
        <v>-5.0</v>
      </c>
      <c r="G19" s="1">
        <v>0.0</v>
      </c>
      <c r="H19" s="1">
        <v>0.0</v>
      </c>
      <c r="I19" s="1">
        <v>0.0</v>
      </c>
      <c r="J19" s="1">
        <v>3.0</v>
      </c>
      <c r="K19" s="1">
        <v>33.0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-9.0</v>
      </c>
      <c r="C20" s="1">
        <v>-8.0</v>
      </c>
      <c r="D20" s="1">
        <v>-62.0</v>
      </c>
      <c r="E20" s="1">
        <v>32.0</v>
      </c>
      <c r="F20" s="1">
        <v>-26.0</v>
      </c>
      <c r="G20" s="1">
        <v>-57.0</v>
      </c>
      <c r="H20" s="1">
        <v>-65.0</v>
      </c>
      <c r="I20" s="1">
        <v>-74.0</v>
      </c>
      <c r="J20" s="1">
        <v>-18.0</v>
      </c>
      <c r="K20" s="1">
        <v>-7.0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-7.0</v>
      </c>
      <c r="H21" s="1">
        <v>-7.0</v>
      </c>
      <c r="I21" s="1">
        <v>-9.0</v>
      </c>
      <c r="J21" s="1">
        <v>-10.0</v>
      </c>
      <c r="K21" s="1">
        <v>-10.0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-7.0</v>
      </c>
      <c r="H22" s="1">
        <v>-7.0</v>
      </c>
      <c r="I22" s="1">
        <v>-9.0</v>
      </c>
      <c r="J22" s="1">
        <v>-10.0</v>
      </c>
      <c r="K22" s="1">
        <v>-10.0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81.0</v>
      </c>
      <c r="C23" s="1">
        <v>2.0</v>
      </c>
      <c r="D23" s="1">
        <v>79.0</v>
      </c>
      <c r="E23" s="1">
        <v>48.0</v>
      </c>
      <c r="F23" s="1">
        <v>0.0</v>
      </c>
      <c r="G23" s="1">
        <v>2.0</v>
      </c>
      <c r="H23" s="1">
        <v>92.0</v>
      </c>
      <c r="I23" s="1">
        <v>44.0</v>
      </c>
      <c r="J23" s="1">
        <v>1.0</v>
      </c>
      <c r="K23" s="1">
        <v>56.0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-4.0</v>
      </c>
      <c r="C24" s="1">
        <v>0.0</v>
      </c>
      <c r="D24" s="1">
        <v>-4.0</v>
      </c>
      <c r="E24" s="1">
        <v>-22.0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-99.0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76.0</v>
      </c>
      <c r="C25" s="1">
        <v>2.0</v>
      </c>
      <c r="D25" s="1">
        <v>75.0</v>
      </c>
      <c r="E25" s="1">
        <v>48.0</v>
      </c>
      <c r="F25" s="1">
        <v>0.0</v>
      </c>
      <c r="G25" s="1">
        <v>2.0</v>
      </c>
      <c r="H25" s="1">
        <v>92.0</v>
      </c>
      <c r="I25" s="1">
        <v>44.0</v>
      </c>
      <c r="J25" s="1">
        <v>92.0</v>
      </c>
      <c r="K25" s="1">
        <v>54.0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-92.0</v>
      </c>
      <c r="C26" s="1">
        <v>-1.0</v>
      </c>
      <c r="D26" s="1">
        <v>-2.0</v>
      </c>
      <c r="E26" s="1">
        <v>35.0</v>
      </c>
      <c r="F26" s="1">
        <v>-5.0</v>
      </c>
      <c r="G26" s="1">
        <v>-22.0</v>
      </c>
      <c r="H26" s="1">
        <v>74.0</v>
      </c>
      <c r="I26" s="1">
        <v>26.0</v>
      </c>
      <c r="J26" s="1">
        <v>-10.0</v>
      </c>
      <c r="K26" s="1">
        <v>-1.0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61.0</v>
      </c>
      <c r="C27" s="1">
        <v>-10.0</v>
      </c>
      <c r="D27" s="1">
        <v>7.0</v>
      </c>
      <c r="E27" s="1">
        <v>77.0</v>
      </c>
      <c r="F27" s="1">
        <v>-30.0</v>
      </c>
      <c r="G27" s="1">
        <v>-57.0</v>
      </c>
      <c r="H27" s="1">
        <v>21.0</v>
      </c>
      <c r="I27" s="1">
        <v>-37.0</v>
      </c>
      <c r="J27" s="1">
        <v>-26.0</v>
      </c>
      <c r="K27" s="1">
        <v>38.0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-97.0</v>
      </c>
      <c r="C29" s="1">
        <v>-92.0</v>
      </c>
      <c r="D29" s="1">
        <v>16.0</v>
      </c>
      <c r="E29" s="1">
        <v>-3.0</v>
      </c>
      <c r="F29" s="1">
        <v>-4.0</v>
      </c>
      <c r="G29" s="1">
        <v>-6.0</v>
      </c>
      <c r="H29" s="1">
        <v>-7.0</v>
      </c>
      <c r="I29" s="1">
        <v>-10.0</v>
      </c>
      <c r="J29" s="1">
        <v>-10.0</v>
      </c>
      <c r="K29" s="1">
        <v>-20.0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-97.0</v>
      </c>
      <c r="C30" s="1">
        <v>-92.0</v>
      </c>
      <c r="D30" s="1">
        <v>16.0</v>
      </c>
      <c r="E30" s="1">
        <v>-3.0</v>
      </c>
      <c r="F30" s="1">
        <v>-4.0</v>
      </c>
      <c r="G30" s="1">
        <v>-6.0</v>
      </c>
      <c r="H30" s="1">
        <v>-7.0</v>
      </c>
      <c r="I30" s="1">
        <v>-10.0</v>
      </c>
      <c r="J30" s="1">
        <v>-10.0</v>
      </c>
      <c r="K30" s="1">
        <v>-20.0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-4.0</v>
      </c>
      <c r="C31" s="1">
        <v>-86.0</v>
      </c>
      <c r="D31" s="1">
        <v>55.0</v>
      </c>
      <c r="E31" s="1">
        <v>-56.0</v>
      </c>
      <c r="F31" s="1">
        <v>-37.0</v>
      </c>
      <c r="G31" s="1">
        <v>43.0</v>
      </c>
      <c r="H31" s="1">
        <v>1.0</v>
      </c>
      <c r="I31" s="1">
        <v>52.0</v>
      </c>
      <c r="J31" s="1">
        <v>-1.0</v>
      </c>
      <c r="K31" s="1">
        <v>-68.0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-7.0</v>
      </c>
      <c r="H32" s="1">
        <v>-7.0</v>
      </c>
      <c r="I32" s="1">
        <v>-9.0</v>
      </c>
      <c r="J32" s="1">
        <v>-10.0</v>
      </c>
      <c r="K32" s="1">
        <v>-10.0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86.0</v>
      </c>
      <c r="C3" s="1">
        <v>75.0</v>
      </c>
      <c r="D3" s="1">
        <v>83.0</v>
      </c>
      <c r="E3" s="1">
        <v>160.0</v>
      </c>
      <c r="F3" s="1">
        <v>130.0</v>
      </c>
      <c r="G3" s="1">
        <v>72.0</v>
      </c>
      <c r="H3" s="1">
        <v>94.0</v>
      </c>
      <c r="I3" s="1">
        <v>56.0</v>
      </c>
      <c r="J3" s="1">
        <v>29.0</v>
      </c>
      <c r="K3" s="1">
        <v>68.0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36.0</v>
      </c>
      <c r="C4" s="1">
        <v>27.0</v>
      </c>
      <c r="D4" s="1">
        <v>55.0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0.0</v>
      </c>
      <c r="C5" s="1">
        <v>0.0</v>
      </c>
      <c r="D5" s="1">
        <v>16.0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86.0</v>
      </c>
      <c r="C6" s="1">
        <v>75.0</v>
      </c>
      <c r="D6" s="1">
        <v>139.0</v>
      </c>
      <c r="E6" s="1">
        <v>160.0</v>
      </c>
      <c r="F6" s="1">
        <v>130.0</v>
      </c>
      <c r="G6" s="1">
        <v>72.0</v>
      </c>
      <c r="H6" s="1">
        <v>94.0</v>
      </c>
      <c r="I6" s="1">
        <v>56.0</v>
      </c>
      <c r="J6" s="1">
        <v>29.0</v>
      </c>
      <c r="K6" s="1">
        <v>68.0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58.0</v>
      </c>
      <c r="C7" s="1">
        <v>32.0</v>
      </c>
      <c r="D7" s="1">
        <v>62.0</v>
      </c>
      <c r="E7" s="1">
        <v>16.0</v>
      </c>
      <c r="F7" s="1">
        <v>37.0</v>
      </c>
      <c r="G7" s="1">
        <v>8.0</v>
      </c>
      <c r="H7" s="1">
        <v>89.0</v>
      </c>
      <c r="I7" s="1">
        <v>2.0</v>
      </c>
      <c r="J7" s="1">
        <v>70.0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58.0</v>
      </c>
      <c r="C8" s="1">
        <v>32.0</v>
      </c>
      <c r="D8" s="1">
        <v>62.0</v>
      </c>
      <c r="E8" s="1">
        <v>16.0</v>
      </c>
      <c r="F8" s="1">
        <v>37.0</v>
      </c>
      <c r="G8" s="1">
        <v>8.0</v>
      </c>
      <c r="H8" s="1">
        <v>89.0</v>
      </c>
      <c r="I8" s="1">
        <v>2.0</v>
      </c>
      <c r="J8" s="1">
        <v>70.0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35.0</v>
      </c>
      <c r="C9" s="1">
        <v>15.0</v>
      </c>
      <c r="D9" s="1">
        <v>18.0</v>
      </c>
      <c r="E9" s="1">
        <v>28.0</v>
      </c>
      <c r="F9" s="1">
        <v>32.0</v>
      </c>
      <c r="G9" s="1">
        <v>26.0</v>
      </c>
      <c r="H9" s="1">
        <v>50.0</v>
      </c>
      <c r="I9" s="1">
        <v>52.0</v>
      </c>
      <c r="J9" s="1">
        <v>1.0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87.0</v>
      </c>
      <c r="C10" s="1">
        <v>76.0</v>
      </c>
      <c r="D10" s="1">
        <v>140.0</v>
      </c>
      <c r="E10" s="1">
        <v>161.0</v>
      </c>
      <c r="F10" s="1">
        <v>131.0</v>
      </c>
      <c r="G10" s="1">
        <v>72.0</v>
      </c>
      <c r="H10" s="1">
        <v>95.0</v>
      </c>
      <c r="I10" s="1">
        <v>59.0</v>
      </c>
      <c r="J10" s="1">
        <v>31.0</v>
      </c>
      <c r="K10" s="1">
        <v>72.0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54.0</v>
      </c>
      <c r="C11" s="1">
        <v>53.0</v>
      </c>
      <c r="D11" s="1">
        <v>46.0</v>
      </c>
      <c r="E11" s="1">
        <v>1.0</v>
      </c>
      <c r="F11" s="1">
        <v>3.0</v>
      </c>
      <c r="G11" s="1">
        <v>8.0</v>
      </c>
      <c r="H11" s="1">
        <v>13.0</v>
      </c>
      <c r="I11" s="1">
        <v>21.0</v>
      </c>
      <c r="J11" s="1">
        <v>38.0</v>
      </c>
      <c r="K11" s="1">
        <v>52.0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-36.0</v>
      </c>
      <c r="C12" s="1">
        <v>-38.0</v>
      </c>
      <c r="D12" s="1">
        <v>-40.0</v>
      </c>
      <c r="E12" s="1">
        <v>-42.0</v>
      </c>
      <c r="F12" s="1">
        <v>0.0</v>
      </c>
      <c r="G12" s="1">
        <v>-59.0</v>
      </c>
      <c r="H12" s="1">
        <v>-77.0</v>
      </c>
      <c r="I12" s="1">
        <v>-96.0</v>
      </c>
      <c r="J12" s="1">
        <v>-1.0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54.0</v>
      </c>
      <c r="C13" s="1">
        <v>52.0</v>
      </c>
      <c r="D13" s="1">
        <v>5.0</v>
      </c>
      <c r="E13" s="1">
        <v>1.0</v>
      </c>
      <c r="F13" s="1">
        <v>3.0</v>
      </c>
      <c r="G13" s="1">
        <v>8.0</v>
      </c>
      <c r="H13" s="1">
        <v>13.0</v>
      </c>
      <c r="I13" s="1">
        <v>20.0</v>
      </c>
      <c r="J13" s="1">
        <v>37.0</v>
      </c>
      <c r="K13" s="1">
        <v>52.0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27.0</v>
      </c>
      <c r="C14" s="1">
        <v>31.0</v>
      </c>
      <c r="D14" s="1">
        <v>37.0</v>
      </c>
      <c r="E14" s="1">
        <v>60.0</v>
      </c>
      <c r="F14" s="1">
        <v>83.0</v>
      </c>
      <c r="G14" s="1">
        <v>138.0</v>
      </c>
      <c r="H14" s="1">
        <v>215.0</v>
      </c>
      <c r="I14" s="1">
        <v>292.0</v>
      </c>
      <c r="J14" s="1">
        <v>338.0</v>
      </c>
      <c r="K14" s="1">
        <v>395.0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170.0</v>
      </c>
      <c r="C16" s="1">
        <v>160.0</v>
      </c>
      <c r="D16" s="1">
        <v>177.0</v>
      </c>
      <c r="E16" s="1">
        <v>222.0</v>
      </c>
      <c r="F16" s="1">
        <v>218.0</v>
      </c>
      <c r="G16" s="1">
        <v>219.0</v>
      </c>
      <c r="H16" s="1">
        <v>323.0</v>
      </c>
      <c r="I16" s="1">
        <v>372.0</v>
      </c>
      <c r="J16" s="1">
        <v>408.0</v>
      </c>
      <c r="K16" s="1">
        <v>521.0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41.0</v>
      </c>
      <c r="C18" s="1">
        <v>26.0</v>
      </c>
      <c r="D18" s="1">
        <v>41.0</v>
      </c>
      <c r="E18" s="1">
        <v>65.0</v>
      </c>
      <c r="F18" s="1">
        <v>1.0</v>
      </c>
      <c r="G18" s="1">
        <v>41.0</v>
      </c>
      <c r="H18" s="1">
        <v>58.0</v>
      </c>
      <c r="I18" s="1">
        <v>1.0</v>
      </c>
      <c r="J18" s="1">
        <v>1.0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13.0</v>
      </c>
      <c r="C19" s="1">
        <v>35.0</v>
      </c>
      <c r="D19" s="1">
        <v>25.0</v>
      </c>
      <c r="E19" s="1">
        <v>28.0</v>
      </c>
      <c r="F19" s="1">
        <v>10.0</v>
      </c>
      <c r="G19" s="1">
        <v>10.0</v>
      </c>
      <c r="H19" s="1">
        <v>7.0</v>
      </c>
      <c r="I19" s="1">
        <v>2.0</v>
      </c>
      <c r="J19" s="1">
        <v>10.0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7.0</v>
      </c>
      <c r="H20" s="1">
        <v>9.0</v>
      </c>
      <c r="I20" s="1">
        <v>11.0</v>
      </c>
      <c r="J20" s="1">
        <v>12.0</v>
      </c>
      <c r="K20" s="1">
        <v>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33.0</v>
      </c>
      <c r="D22" s="1">
        <v>6.0</v>
      </c>
      <c r="E22" s="1">
        <v>0.0</v>
      </c>
      <c r="F22" s="1">
        <v>0.0</v>
      </c>
      <c r="G22" s="1">
        <v>26.0</v>
      </c>
      <c r="H22" s="1">
        <v>14.0</v>
      </c>
      <c r="I22" s="1">
        <v>0.0</v>
      </c>
      <c r="J22" s="1">
        <v>69.0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55.0</v>
      </c>
      <c r="C23" s="1">
        <v>95.0</v>
      </c>
      <c r="D23" s="1">
        <v>73.0</v>
      </c>
      <c r="E23" s="1">
        <v>93.0</v>
      </c>
      <c r="F23" s="1">
        <v>1.0</v>
      </c>
      <c r="G23" s="1">
        <v>85.0</v>
      </c>
      <c r="H23" s="1">
        <v>90.0</v>
      </c>
      <c r="I23" s="1">
        <v>1.0</v>
      </c>
      <c r="J23" s="1">
        <v>2.0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46.0</v>
      </c>
      <c r="H24" s="1">
        <v>38.0</v>
      </c>
      <c r="I24" s="1">
        <v>27.0</v>
      </c>
      <c r="J24" s="1">
        <v>14.0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3.0</v>
      </c>
      <c r="C25" s="1">
        <v>5.0</v>
      </c>
      <c r="D25" s="1">
        <v>58.0</v>
      </c>
      <c r="E25" s="1">
        <v>1.0</v>
      </c>
      <c r="F25" s="1">
        <v>2.0</v>
      </c>
      <c r="G25" s="1">
        <v>1.0</v>
      </c>
      <c r="H25" s="1">
        <v>4.0</v>
      </c>
      <c r="I25" s="1">
        <v>2.0</v>
      </c>
      <c r="J25" s="1">
        <v>2.0</v>
      </c>
      <c r="K25" s="1">
        <v>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26.0</v>
      </c>
      <c r="H26" s="1">
        <v>40.0</v>
      </c>
      <c r="I26" s="1">
        <v>40.0</v>
      </c>
      <c r="J26" s="1">
        <v>40.0</v>
      </c>
      <c r="K26" s="1">
        <v>48.0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4.0</v>
      </c>
      <c r="C27" s="1">
        <v>6.0</v>
      </c>
      <c r="D27" s="1">
        <v>1.0</v>
      </c>
      <c r="E27" s="1">
        <v>2.0</v>
      </c>
      <c r="F27" s="1">
        <v>3.0</v>
      </c>
      <c r="G27" s="1">
        <v>3.0</v>
      </c>
      <c r="H27" s="1">
        <v>6.0</v>
      </c>
      <c r="I27" s="1">
        <v>4.0</v>
      </c>
      <c r="J27" s="1">
        <v>6.0</v>
      </c>
      <c r="K27" s="1">
        <v>13.0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257.0</v>
      </c>
      <c r="C28" s="1">
        <v>262.0</v>
      </c>
      <c r="D28" s="1">
        <v>344.0</v>
      </c>
      <c r="E28" s="1">
        <v>393.0</v>
      </c>
      <c r="F28" s="1">
        <v>393.0</v>
      </c>
      <c r="G28" s="1">
        <v>400.0</v>
      </c>
      <c r="H28" s="1">
        <v>497.0</v>
      </c>
      <c r="I28" s="1">
        <v>544.0</v>
      </c>
      <c r="J28" s="1">
        <v>560.0</v>
      </c>
      <c r="K28" s="1">
        <v>614.0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-112.0</v>
      </c>
      <c r="C29" s="1">
        <v>-129.0</v>
      </c>
      <c r="D29" s="1">
        <v>-185.0</v>
      </c>
      <c r="E29" s="1">
        <v>-191.0</v>
      </c>
      <c r="F29" s="1">
        <v>-197.0</v>
      </c>
      <c r="G29" s="1">
        <v>-202.0</v>
      </c>
      <c r="H29" s="1">
        <v>-207.0</v>
      </c>
      <c r="I29" s="1">
        <v>-196.0</v>
      </c>
      <c r="J29" s="1">
        <v>-178.0</v>
      </c>
      <c r="K29" s="1">
        <v>-129.0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20.0</v>
      </c>
      <c r="C30" s="1">
        <v>20.0</v>
      </c>
      <c r="D30" s="1">
        <v>17.0</v>
      </c>
      <c r="E30" s="1">
        <v>18.0</v>
      </c>
      <c r="F30" s="1">
        <v>18.0</v>
      </c>
      <c r="G30" s="1">
        <v>16.0</v>
      </c>
      <c r="H30" s="1">
        <v>27.0</v>
      </c>
      <c r="I30" s="1">
        <v>20.0</v>
      </c>
      <c r="J30" s="1">
        <v>19.0</v>
      </c>
      <c r="K30" s="1">
        <v>21.0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165.0</v>
      </c>
      <c r="C31" s="1">
        <v>154.0</v>
      </c>
      <c r="D31" s="1">
        <v>176.0</v>
      </c>
      <c r="E31" s="1">
        <v>220.0</v>
      </c>
      <c r="F31" s="1">
        <v>214.0</v>
      </c>
      <c r="G31" s="1">
        <v>215.0</v>
      </c>
      <c r="H31" s="1">
        <v>317.0</v>
      </c>
      <c r="I31" s="1">
        <v>368.0</v>
      </c>
      <c r="J31" s="1">
        <v>402.0</v>
      </c>
      <c r="K31" s="1">
        <v>507.0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165.0</v>
      </c>
      <c r="C32" s="1">
        <v>154.0</v>
      </c>
      <c r="D32" s="1">
        <v>176.0</v>
      </c>
      <c r="E32" s="1">
        <v>220.0</v>
      </c>
      <c r="F32" s="1">
        <v>214.0</v>
      </c>
      <c r="G32" s="1">
        <v>215.0</v>
      </c>
      <c r="H32" s="1">
        <v>317.0</v>
      </c>
      <c r="I32" s="1">
        <v>368.0</v>
      </c>
      <c r="J32" s="1">
        <v>402.0</v>
      </c>
      <c r="K32" s="1">
        <v>507.0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170.0</v>
      </c>
      <c r="C33" s="1">
        <v>160.0</v>
      </c>
      <c r="D33" s="1">
        <v>177.0</v>
      </c>
      <c r="E33" s="1">
        <v>222.0</v>
      </c>
      <c r="F33" s="1">
        <v>218.0</v>
      </c>
      <c r="G33" s="1">
        <v>219.0</v>
      </c>
      <c r="H33" s="1">
        <v>323.0</v>
      </c>
      <c r="I33" s="1">
        <v>372.0</v>
      </c>
      <c r="J33" s="1">
        <v>408.0</v>
      </c>
      <c r="K33" s="1">
        <v>521.0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69.0</v>
      </c>
      <c r="C35" s="1">
        <v>79.0</v>
      </c>
      <c r="D35" s="1">
        <v>80.0</v>
      </c>
      <c r="E35" s="1">
        <v>85.0</v>
      </c>
      <c r="F35" s="1">
        <v>85.0</v>
      </c>
      <c r="G35" s="1">
        <v>86.0</v>
      </c>
      <c r="H35" s="1">
        <v>94.0</v>
      </c>
      <c r="I35" s="1">
        <v>97.0</v>
      </c>
      <c r="J35" s="1">
        <v>103.0</v>
      </c>
      <c r="K35" s="1">
        <v>103.0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68.0</v>
      </c>
      <c r="C36" s="1">
        <v>69.0</v>
      </c>
      <c r="D36" s="1">
        <v>80.0</v>
      </c>
      <c r="E36" s="1">
        <v>85.0</v>
      </c>
      <c r="F36" s="1">
        <v>85.0</v>
      </c>
      <c r="G36" s="1">
        <v>86.0</v>
      </c>
      <c r="H36" s="1">
        <v>94.0</v>
      </c>
      <c r="I36" s="1">
        <v>97.0</v>
      </c>
      <c r="J36" s="1">
        <v>98.0</v>
      </c>
      <c r="K36" s="1">
        <v>103.0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 t="s">
        <v>92</v>
      </c>
      <c r="C37" s="1" t="s">
        <v>93</v>
      </c>
      <c r="D37" s="1" t="s">
        <v>94</v>
      </c>
      <c r="E37" s="1" t="s">
        <v>95</v>
      </c>
      <c r="F37" s="1" t="s">
        <v>96</v>
      </c>
      <c r="G37" s="1" t="s">
        <v>97</v>
      </c>
      <c r="H37" s="1" t="s">
        <v>98</v>
      </c>
      <c r="I37" s="1" t="s">
        <v>99</v>
      </c>
      <c r="J37" s="1" t="s">
        <v>100</v>
      </c>
      <c r="K37" s="1" t="s">
        <v>101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165.0</v>
      </c>
      <c r="C38" s="1">
        <v>154.0</v>
      </c>
      <c r="D38" s="1">
        <v>176.0</v>
      </c>
      <c r="E38" s="1">
        <v>220.0</v>
      </c>
      <c r="F38" s="1">
        <v>214.0</v>
      </c>
      <c r="G38" s="1">
        <v>215.0</v>
      </c>
      <c r="H38" s="1">
        <v>317.0</v>
      </c>
      <c r="I38" s="1">
        <v>368.0</v>
      </c>
      <c r="J38" s="1">
        <v>402.0</v>
      </c>
      <c r="K38" s="1">
        <v>507.0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 t="s">
        <v>92</v>
      </c>
      <c r="C39" s="1" t="s">
        <v>93</v>
      </c>
      <c r="D39" s="1" t="s">
        <v>94</v>
      </c>
      <c r="E39" s="1" t="s">
        <v>95</v>
      </c>
      <c r="F39" s="1" t="s">
        <v>96</v>
      </c>
      <c r="G39" s="1" t="s">
        <v>97</v>
      </c>
      <c r="H39" s="1" t="s">
        <v>98</v>
      </c>
      <c r="I39" s="1" t="s">
        <v>99</v>
      </c>
      <c r="J39" s="1" t="s">
        <v>100</v>
      </c>
      <c r="K39" s="1" t="s">
        <v>101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 t="s">
        <v>105</v>
      </c>
      <c r="C40" s="1" t="s">
        <v>105</v>
      </c>
      <c r="D40" s="1" t="s">
        <v>105</v>
      </c>
      <c r="E40" s="1" t="s">
        <v>105</v>
      </c>
      <c r="F40" s="1" t="s">
        <v>105</v>
      </c>
      <c r="G40" s="1">
        <v>54.0</v>
      </c>
      <c r="H40" s="1">
        <v>47.0</v>
      </c>
      <c r="I40" s="1">
        <v>38.0</v>
      </c>
      <c r="J40" s="1">
        <v>26.0</v>
      </c>
      <c r="K40" s="1">
        <v>15.0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-86.0</v>
      </c>
      <c r="C41" s="1">
        <v>-75.0</v>
      </c>
      <c r="D41" s="1">
        <v>-139.0</v>
      </c>
      <c r="E41" s="1">
        <v>-160.0</v>
      </c>
      <c r="F41" s="1">
        <v>-130.0</v>
      </c>
      <c r="G41" s="1">
        <v>-71.0</v>
      </c>
      <c r="H41" s="1">
        <v>-93.0</v>
      </c>
      <c r="I41" s="1">
        <v>-56.0</v>
      </c>
      <c r="J41" s="1">
        <v>-29.0</v>
      </c>
      <c r="K41" s="1">
        <v>-68.0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27.0</v>
      </c>
      <c r="C42" s="1">
        <v>31.0</v>
      </c>
      <c r="D42" s="1">
        <v>37.0</v>
      </c>
      <c r="E42" s="1">
        <v>57.0</v>
      </c>
      <c r="F42" s="1">
        <v>81.0</v>
      </c>
      <c r="G42" s="1">
        <v>137.0</v>
      </c>
      <c r="H42" s="1">
        <v>203.0</v>
      </c>
      <c r="I42" s="1">
        <v>291.0</v>
      </c>
      <c r="J42" s="1">
        <v>338.0</v>
      </c>
      <c r="K42" s="1">
        <v>395.0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3.0</v>
      </c>
      <c r="C43" s="1">
        <v>3.0</v>
      </c>
      <c r="D43" s="1">
        <v>3.0</v>
      </c>
      <c r="E43" s="1">
        <v>3.0</v>
      </c>
      <c r="F43" s="1">
        <v>3.0</v>
      </c>
      <c r="G43" s="1">
        <v>3.0</v>
      </c>
      <c r="H43" s="1">
        <v>6.0</v>
      </c>
      <c r="I43" s="1">
        <v>6.0</v>
      </c>
      <c r="J43" s="1">
        <v>6.0</v>
      </c>
      <c r="K43" s="1">
        <v>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41.0</v>
      </c>
      <c r="C44" s="1">
        <v>41.0</v>
      </c>
      <c r="D44" s="1">
        <v>45.0</v>
      </c>
      <c r="E44" s="1">
        <v>46.0</v>
      </c>
      <c r="F44" s="1">
        <v>3.0</v>
      </c>
      <c r="G44" s="1">
        <v>48.0</v>
      </c>
      <c r="H44" s="1">
        <v>48.0</v>
      </c>
      <c r="I44" s="1">
        <v>48.0</v>
      </c>
      <c r="J44" s="1">
        <v>48.0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8.0</v>
      </c>
      <c r="C45" s="1">
        <v>9.0</v>
      </c>
      <c r="D45" s="1">
        <v>8.0</v>
      </c>
      <c r="E45" s="1">
        <v>8.0</v>
      </c>
      <c r="F45" s="1">
        <v>7.0</v>
      </c>
      <c r="G45" s="1">
        <v>8.0</v>
      </c>
      <c r="H45" s="1">
        <v>8.0</v>
      </c>
      <c r="I45" s="1">
        <v>10.0</v>
      </c>
      <c r="J45" s="1">
        <v>11.0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0.0</v>
      </c>
      <c r="C46" s="1">
        <v>0.0</v>
      </c>
      <c r="D46" s="1">
        <v>0.0</v>
      </c>
      <c r="E46" s="1">
        <v>0.0</v>
      </c>
      <c r="F46" s="1">
        <v>1.0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1">
        <v>0.0</v>
      </c>
      <c r="C2" s="1">
        <v>21.0</v>
      </c>
      <c r="D2" s="1">
        <v>25.0</v>
      </c>
      <c r="E2" s="1">
        <v>0.0</v>
      </c>
      <c r="F2" s="1">
        <v>0.0</v>
      </c>
      <c r="G2" s="1">
        <v>0.0</v>
      </c>
      <c r="H2" s="1">
        <v>0.0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0.0</v>
      </c>
      <c r="C3" s="1">
        <v>-21.0</v>
      </c>
      <c r="D3" s="1">
        <v>-25.0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4.0</v>
      </c>
      <c r="C4" s="1">
        <v>3.0</v>
      </c>
      <c r="D4" s="1">
        <v>4.0</v>
      </c>
      <c r="E4" s="1">
        <v>4.0</v>
      </c>
      <c r="F4" s="1">
        <v>4.0</v>
      </c>
      <c r="G4" s="1">
        <v>4.0</v>
      </c>
      <c r="H4" s="1">
        <v>5.0</v>
      </c>
      <c r="I4" s="1">
        <v>6.0</v>
      </c>
      <c r="J4" s="1">
        <v>12.0</v>
      </c>
      <c r="K4" s="1">
        <v>13.0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10.0</v>
      </c>
      <c r="J5" s="1">
        <v>19.0</v>
      </c>
      <c r="K5" s="1">
        <v>73.0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3.0</v>
      </c>
      <c r="C6" s="1">
        <v>3.0</v>
      </c>
      <c r="D6" s="1">
        <v>2.0</v>
      </c>
      <c r="E6" s="1">
        <v>2.0</v>
      </c>
      <c r="F6" s="1">
        <v>2.0</v>
      </c>
      <c r="G6" s="1">
        <v>2.0</v>
      </c>
      <c r="H6" s="1">
        <v>3.0</v>
      </c>
      <c r="I6" s="1">
        <v>4.0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1">
        <v>3.0</v>
      </c>
      <c r="C7" s="1">
        <v>1.0</v>
      </c>
      <c r="D7" s="1">
        <v>2.0</v>
      </c>
      <c r="E7" s="1">
        <v>2.0</v>
      </c>
      <c r="F7" s="1">
        <v>1.0</v>
      </c>
      <c r="G7" s="1">
        <v>10.0</v>
      </c>
      <c r="H7" s="1">
        <v>12.0</v>
      </c>
      <c r="I7" s="1">
        <v>14.0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>
        <v>6.0</v>
      </c>
      <c r="C8" s="1">
        <v>4.0</v>
      </c>
      <c r="D8" s="1">
        <v>53.0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10.0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>
        <v>0.0</v>
      </c>
      <c r="C9" s="1">
        <v>0.0</v>
      </c>
      <c r="D9" s="1">
        <v>0.0</v>
      </c>
      <c r="E9" s="1">
        <v>1.0</v>
      </c>
      <c r="F9" s="1">
        <v>1.0</v>
      </c>
      <c r="G9" s="1">
        <v>57.0</v>
      </c>
      <c r="H9" s="1">
        <v>3.0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>
        <v>14.0</v>
      </c>
      <c r="C10" s="1">
        <v>11.0</v>
      </c>
      <c r="D10" s="1">
        <v>60.0</v>
      </c>
      <c r="E10" s="1">
        <v>7.0</v>
      </c>
      <c r="F10" s="1">
        <v>8.0</v>
      </c>
      <c r="G10" s="1">
        <v>8.0</v>
      </c>
      <c r="H10" s="1">
        <v>8.0</v>
      </c>
      <c r="I10" s="1">
        <v>10.0</v>
      </c>
      <c r="J10" s="1">
        <v>22.0</v>
      </c>
      <c r="K10" s="1">
        <v>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</v>
      </c>
      <c r="B11" s="1">
        <v>-14.0</v>
      </c>
      <c r="C11" s="1">
        <v>-11.0</v>
      </c>
      <c r="D11" s="1">
        <v>-60.0</v>
      </c>
      <c r="E11" s="1">
        <v>-7.0</v>
      </c>
      <c r="F11" s="1">
        <v>-8.0</v>
      </c>
      <c r="G11" s="1">
        <v>-8.0</v>
      </c>
      <c r="H11" s="1">
        <v>-8.0</v>
      </c>
      <c r="I11" s="1">
        <v>-10.0</v>
      </c>
      <c r="J11" s="1">
        <v>-22.0</v>
      </c>
      <c r="K11" s="1">
        <v>-14.0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-6.0</v>
      </c>
      <c r="H12" s="1">
        <v>-6.0</v>
      </c>
      <c r="I12" s="1">
        <v>-5.0</v>
      </c>
      <c r="J12" s="1">
        <v>-4.0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23.0</v>
      </c>
      <c r="C13" s="1">
        <v>28.0</v>
      </c>
      <c r="D13" s="1">
        <v>1.0</v>
      </c>
      <c r="E13" s="1">
        <v>1.0</v>
      </c>
      <c r="F13" s="1">
        <v>3.0</v>
      </c>
      <c r="G13" s="1">
        <v>2.0</v>
      </c>
      <c r="H13" s="1">
        <v>63.0</v>
      </c>
      <c r="I13" s="1">
        <v>17.0</v>
      </c>
      <c r="J13" s="1">
        <v>63.0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>
        <v>23.0</v>
      </c>
      <c r="C14" s="1">
        <v>28.0</v>
      </c>
      <c r="D14" s="1">
        <v>1.0</v>
      </c>
      <c r="E14" s="1">
        <v>1.0</v>
      </c>
      <c r="F14" s="1">
        <v>3.0</v>
      </c>
      <c r="G14" s="1">
        <v>2.0</v>
      </c>
      <c r="H14" s="1">
        <v>57.0</v>
      </c>
      <c r="I14" s="1">
        <v>11.0</v>
      </c>
      <c r="J14" s="1">
        <v>58.0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</v>
      </c>
      <c r="B15" s="1">
        <v>-23.0</v>
      </c>
      <c r="C15" s="1">
        <v>-1.0</v>
      </c>
      <c r="D15" s="1">
        <v>-1.0</v>
      </c>
      <c r="E15" s="1">
        <v>30.0</v>
      </c>
      <c r="F15" s="1">
        <v>22.0</v>
      </c>
      <c r="G15" s="1">
        <v>1.0</v>
      </c>
      <c r="H15" s="1">
        <v>2.0</v>
      </c>
      <c r="I15" s="1">
        <v>15.0</v>
      </c>
      <c r="J15" s="1">
        <v>40.0</v>
      </c>
      <c r="K15" s="1">
        <v>65.0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</v>
      </c>
      <c r="B16" s="1">
        <v>-1.0</v>
      </c>
      <c r="C16" s="1">
        <v>-2.0</v>
      </c>
      <c r="D16" s="1">
        <v>-3.0</v>
      </c>
      <c r="E16" s="1">
        <v>34.0</v>
      </c>
      <c r="F16" s="1">
        <v>-7.0</v>
      </c>
      <c r="G16" s="1">
        <v>-2.0</v>
      </c>
      <c r="H16" s="1">
        <v>17.0</v>
      </c>
      <c r="I16" s="1">
        <v>6.0</v>
      </c>
      <c r="J16" s="1">
        <v>-36.0</v>
      </c>
      <c r="K16" s="1">
        <v>-14.0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</v>
      </c>
      <c r="B17" s="1">
        <v>-54.0</v>
      </c>
      <c r="C17" s="1">
        <v>-71.0</v>
      </c>
      <c r="D17" s="1">
        <v>-69.0</v>
      </c>
      <c r="E17" s="1">
        <v>-82.0</v>
      </c>
      <c r="F17" s="1">
        <v>-71.0</v>
      </c>
      <c r="G17" s="1">
        <v>-70.0</v>
      </c>
      <c r="H17" s="1">
        <v>-59.0</v>
      </c>
      <c r="I17" s="1">
        <v>-54.0</v>
      </c>
      <c r="J17" s="1">
        <v>0.0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</v>
      </c>
      <c r="B18" s="1">
        <v>-16.0</v>
      </c>
      <c r="C18" s="1">
        <v>-15.0</v>
      </c>
      <c r="D18" s="1">
        <v>-61.0</v>
      </c>
      <c r="E18" s="1">
        <v>-6.0</v>
      </c>
      <c r="F18" s="1">
        <v>-5.0</v>
      </c>
      <c r="G18" s="1">
        <v>-4.0</v>
      </c>
      <c r="H18" s="1">
        <v>-6.0</v>
      </c>
      <c r="I18" s="1">
        <v>4.0</v>
      </c>
      <c r="J18" s="1">
        <v>18.0</v>
      </c>
      <c r="K18" s="1">
        <v>54.0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-22.0</v>
      </c>
      <c r="C19" s="1">
        <v>-9.0</v>
      </c>
      <c r="D19" s="1">
        <v>1.0</v>
      </c>
      <c r="E19" s="1">
        <v>34.0</v>
      </c>
      <c r="F19" s="1">
        <v>-62.0</v>
      </c>
      <c r="G19" s="1">
        <v>-3.0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0.0</v>
      </c>
      <c r="C20" s="1">
        <v>0.0</v>
      </c>
      <c r="D20" s="1">
        <v>0.0</v>
      </c>
      <c r="E20" s="1">
        <v>0.0</v>
      </c>
      <c r="F20" s="1">
        <v>1.0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1">
        <v>-16.0</v>
      </c>
      <c r="C21" s="1">
        <v>-15.0</v>
      </c>
      <c r="D21" s="1">
        <v>-60.0</v>
      </c>
      <c r="E21" s="1">
        <v>-5.0</v>
      </c>
      <c r="F21" s="1">
        <v>-5.0</v>
      </c>
      <c r="G21" s="1">
        <v>-4.0</v>
      </c>
      <c r="H21" s="1">
        <v>-6.0</v>
      </c>
      <c r="I21" s="1">
        <v>4.0</v>
      </c>
      <c r="J21" s="1">
        <v>18.0</v>
      </c>
      <c r="K21" s="1">
        <v>54.0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>
        <v>-55.0</v>
      </c>
      <c r="C22" s="1">
        <v>1.0</v>
      </c>
      <c r="D22" s="1">
        <v>-4.0</v>
      </c>
      <c r="E22" s="1">
        <v>72.0</v>
      </c>
      <c r="F22" s="1">
        <v>79.0</v>
      </c>
      <c r="G22" s="1">
        <v>-13.0</v>
      </c>
      <c r="H22" s="1">
        <v>1.0</v>
      </c>
      <c r="I22" s="1">
        <v>-1.0</v>
      </c>
      <c r="J22" s="1">
        <v>37.0</v>
      </c>
      <c r="K22" s="1">
        <v>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</v>
      </c>
      <c r="B23" s="1">
        <v>-16.0</v>
      </c>
      <c r="C23" s="1">
        <v>-16.0</v>
      </c>
      <c r="D23" s="1">
        <v>-55.0</v>
      </c>
      <c r="E23" s="1">
        <v>-6.0</v>
      </c>
      <c r="F23" s="1">
        <v>-5.0</v>
      </c>
      <c r="G23" s="1">
        <v>-4.0</v>
      </c>
      <c r="H23" s="1">
        <v>-7.0</v>
      </c>
      <c r="I23" s="1">
        <v>6.0</v>
      </c>
      <c r="J23" s="1">
        <v>17.0</v>
      </c>
      <c r="K23" s="1">
        <v>48.0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</v>
      </c>
      <c r="B24" s="1">
        <v>-16.0</v>
      </c>
      <c r="C24" s="1">
        <v>-16.0</v>
      </c>
      <c r="D24" s="1">
        <v>-55.0</v>
      </c>
      <c r="E24" s="1">
        <v>-6.0</v>
      </c>
      <c r="F24" s="1">
        <v>-5.0</v>
      </c>
      <c r="G24" s="1">
        <v>-4.0</v>
      </c>
      <c r="H24" s="1">
        <v>-7.0</v>
      </c>
      <c r="I24" s="1">
        <v>6.0</v>
      </c>
      <c r="J24" s="1">
        <v>17.0</v>
      </c>
      <c r="K24" s="1">
        <v>48.0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</v>
      </c>
      <c r="B25" s="1">
        <v>-16.0</v>
      </c>
      <c r="C25" s="1">
        <v>-16.0</v>
      </c>
      <c r="D25" s="1">
        <v>-55.0</v>
      </c>
      <c r="E25" s="1">
        <v>-6.0</v>
      </c>
      <c r="F25" s="1">
        <v>-5.0</v>
      </c>
      <c r="G25" s="1">
        <v>-4.0</v>
      </c>
      <c r="H25" s="1">
        <v>-7.0</v>
      </c>
      <c r="I25" s="1">
        <v>6.0</v>
      </c>
      <c r="J25" s="1">
        <v>17.0</v>
      </c>
      <c r="K25" s="1">
        <v>48.0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</v>
      </c>
      <c r="B26" s="1">
        <v>-16.0</v>
      </c>
      <c r="C26" s="1">
        <v>-16.0</v>
      </c>
      <c r="D26" s="1">
        <v>-55.0</v>
      </c>
      <c r="E26" s="1">
        <v>-6.0</v>
      </c>
      <c r="F26" s="1">
        <v>-5.0</v>
      </c>
      <c r="G26" s="1">
        <v>-4.0</v>
      </c>
      <c r="H26" s="1">
        <v>-7.0</v>
      </c>
      <c r="I26" s="1">
        <v>6.0</v>
      </c>
      <c r="J26" s="1">
        <v>17.0</v>
      </c>
      <c r="K26" s="1">
        <v>48.0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137</v>
      </c>
      <c r="B27" s="1">
        <v>-16.0</v>
      </c>
      <c r="C27" s="1">
        <v>-16.0</v>
      </c>
      <c r="D27" s="1">
        <v>-55.0</v>
      </c>
      <c r="E27" s="1">
        <v>-6.0</v>
      </c>
      <c r="F27" s="1">
        <v>-5.0</v>
      </c>
      <c r="G27" s="1">
        <v>-4.0</v>
      </c>
      <c r="H27" s="1">
        <v>-7.0</v>
      </c>
      <c r="I27" s="1">
        <v>6.0</v>
      </c>
      <c r="J27" s="1">
        <v>17.0</v>
      </c>
      <c r="K27" s="1">
        <v>48.0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139</v>
      </c>
      <c r="B29" s="1" t="s">
        <v>140</v>
      </c>
      <c r="C29" s="1" t="s">
        <v>141</v>
      </c>
      <c r="D29" s="1" t="s">
        <v>142</v>
      </c>
      <c r="E29" s="1" t="s">
        <v>143</v>
      </c>
      <c r="F29" s="1" t="s">
        <v>144</v>
      </c>
      <c r="G29" s="1" t="s">
        <v>145</v>
      </c>
      <c r="H29" s="1" t="s">
        <v>143</v>
      </c>
      <c r="I29" s="1" t="s">
        <v>146</v>
      </c>
      <c r="J29" s="1" t="s">
        <v>147</v>
      </c>
      <c r="K29" s="1" t="s">
        <v>148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1" t="s">
        <v>140</v>
      </c>
      <c r="C30" s="1" t="s">
        <v>141</v>
      </c>
      <c r="D30" s="1" t="s">
        <v>142</v>
      </c>
      <c r="E30" s="1" t="s">
        <v>143</v>
      </c>
      <c r="F30" s="1" t="s">
        <v>144</v>
      </c>
      <c r="G30" s="1" t="s">
        <v>145</v>
      </c>
      <c r="H30" s="1" t="s">
        <v>143</v>
      </c>
      <c r="I30" s="1" t="s">
        <v>146</v>
      </c>
      <c r="J30" s="1" t="s">
        <v>147</v>
      </c>
      <c r="K30" s="1" t="s">
        <v>148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>
        <v>64.0</v>
      </c>
      <c r="C31" s="1">
        <v>69.0</v>
      </c>
      <c r="D31" s="1">
        <v>78.0</v>
      </c>
      <c r="E31" s="1">
        <v>81.0</v>
      </c>
      <c r="F31" s="1">
        <v>85.0</v>
      </c>
      <c r="G31" s="1">
        <v>86.0</v>
      </c>
      <c r="H31" s="1">
        <v>91.0</v>
      </c>
      <c r="I31" s="1">
        <v>95.0</v>
      </c>
      <c r="J31" s="1">
        <v>98.0</v>
      </c>
      <c r="K31" s="1">
        <v>102.0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151</v>
      </c>
      <c r="B32" s="1" t="s">
        <v>140</v>
      </c>
      <c r="C32" s="1" t="s">
        <v>141</v>
      </c>
      <c r="D32" s="1" t="s">
        <v>142</v>
      </c>
      <c r="E32" s="1" t="s">
        <v>143</v>
      </c>
      <c r="F32" s="1" t="s">
        <v>144</v>
      </c>
      <c r="G32" s="1" t="s">
        <v>145</v>
      </c>
      <c r="H32" s="1" t="s">
        <v>143</v>
      </c>
      <c r="I32" s="1" t="s">
        <v>146</v>
      </c>
      <c r="J32" s="1" t="s">
        <v>147</v>
      </c>
      <c r="K32" s="1" t="s">
        <v>148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152</v>
      </c>
      <c r="B33" s="1" t="s">
        <v>140</v>
      </c>
      <c r="C33" s="1" t="s">
        <v>141</v>
      </c>
      <c r="D33" s="1" t="s">
        <v>142</v>
      </c>
      <c r="E33" s="1" t="s">
        <v>143</v>
      </c>
      <c r="F33" s="1" t="s">
        <v>144</v>
      </c>
      <c r="G33" s="1" t="s">
        <v>145</v>
      </c>
      <c r="H33" s="1" t="s">
        <v>143</v>
      </c>
      <c r="I33" s="1" t="s">
        <v>146</v>
      </c>
      <c r="J33" s="1" t="s">
        <v>147</v>
      </c>
      <c r="K33" s="1" t="s">
        <v>148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153</v>
      </c>
      <c r="B34" s="1">
        <v>64.0</v>
      </c>
      <c r="C34" s="1">
        <v>69.0</v>
      </c>
      <c r="D34" s="1">
        <v>78.0</v>
      </c>
      <c r="E34" s="1">
        <v>81.0</v>
      </c>
      <c r="F34" s="1">
        <v>85.0</v>
      </c>
      <c r="G34" s="1">
        <v>86.0</v>
      </c>
      <c r="H34" s="1">
        <v>91.0</v>
      </c>
      <c r="I34" s="1">
        <v>95.0</v>
      </c>
      <c r="J34" s="1">
        <v>98.0</v>
      </c>
      <c r="K34" s="1">
        <v>103.0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154</v>
      </c>
      <c r="B35" s="1" t="s">
        <v>155</v>
      </c>
      <c r="C35" s="1" t="s">
        <v>156</v>
      </c>
      <c r="D35" s="1" t="s">
        <v>157</v>
      </c>
      <c r="E35" s="1" t="s">
        <v>145</v>
      </c>
      <c r="F35" s="1" t="s">
        <v>158</v>
      </c>
      <c r="G35" s="1" t="s">
        <v>159</v>
      </c>
      <c r="H35" s="1" t="s">
        <v>158</v>
      </c>
      <c r="I35" s="1" t="s">
        <v>160</v>
      </c>
      <c r="J35" s="1" t="s">
        <v>161</v>
      </c>
      <c r="K35" s="1" t="s">
        <v>162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163</v>
      </c>
      <c r="B36" s="1" t="s">
        <v>155</v>
      </c>
      <c r="C36" s="1" t="s">
        <v>156</v>
      </c>
      <c r="D36" s="1" t="s">
        <v>157</v>
      </c>
      <c r="E36" s="1" t="s">
        <v>145</v>
      </c>
      <c r="F36" s="1" t="s">
        <v>158</v>
      </c>
      <c r="G36" s="1" t="s">
        <v>159</v>
      </c>
      <c r="H36" s="1" t="s">
        <v>158</v>
      </c>
      <c r="I36" s="1" t="s">
        <v>160</v>
      </c>
      <c r="J36" s="1" t="s">
        <v>161</v>
      </c>
      <c r="K36" s="1" t="s">
        <v>162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164</v>
      </c>
      <c r="B38" s="1">
        <v>-8.0</v>
      </c>
      <c r="C38" s="1">
        <v>-7.0</v>
      </c>
      <c r="D38" s="1">
        <v>-6.0</v>
      </c>
      <c r="E38" s="1">
        <v>-7.0</v>
      </c>
      <c r="F38" s="1">
        <v>-8.0</v>
      </c>
      <c r="G38" s="1">
        <v>-8.0</v>
      </c>
      <c r="H38" s="1">
        <v>-8.0</v>
      </c>
      <c r="I38" s="1">
        <v>-10.0</v>
      </c>
      <c r="J38" s="1">
        <v>-12.0</v>
      </c>
      <c r="K38" s="1">
        <v>-13.0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165</v>
      </c>
      <c r="B39" s="1">
        <v>-14.0</v>
      </c>
      <c r="C39" s="1">
        <v>-11.0</v>
      </c>
      <c r="D39" s="1">
        <v>-60.0</v>
      </c>
      <c r="E39" s="1">
        <v>-7.0</v>
      </c>
      <c r="F39" s="1">
        <v>-8.0</v>
      </c>
      <c r="G39" s="1">
        <v>-8.0</v>
      </c>
      <c r="H39" s="1">
        <v>-8.0</v>
      </c>
      <c r="I39" s="1">
        <v>-10.0</v>
      </c>
      <c r="J39" s="1">
        <v>-22.0</v>
      </c>
      <c r="K39" s="1">
        <v>-14.0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1">
        <v>-14.0</v>
      </c>
      <c r="C40" s="1">
        <v>-11.0</v>
      </c>
      <c r="D40" s="1">
        <v>-60.0</v>
      </c>
      <c r="E40" s="1">
        <v>-7.0</v>
      </c>
      <c r="F40" s="1">
        <v>-8.0</v>
      </c>
      <c r="G40" s="1">
        <v>-8.0</v>
      </c>
      <c r="H40" s="1">
        <v>-8.0</v>
      </c>
      <c r="I40" s="1">
        <v>-10.0</v>
      </c>
      <c r="J40" s="1">
        <v>-22.0</v>
      </c>
      <c r="K40" s="1">
        <v>-14.0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 t="s">
        <v>168</v>
      </c>
      <c r="C41" s="1" t="s">
        <v>169</v>
      </c>
      <c r="D41" s="1" t="s">
        <v>170</v>
      </c>
      <c r="E41" s="1" t="s">
        <v>171</v>
      </c>
      <c r="F41" s="1" t="s">
        <v>172</v>
      </c>
      <c r="G41" s="1" t="s">
        <v>173</v>
      </c>
      <c r="H41" s="1" t="s">
        <v>174</v>
      </c>
      <c r="I41" s="1" t="s">
        <v>175</v>
      </c>
      <c r="J41" s="1" t="s">
        <v>176</v>
      </c>
      <c r="K41" s="1" t="s">
        <v>177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178</v>
      </c>
      <c r="B42" s="1">
        <v>-55.0</v>
      </c>
      <c r="C42" s="1">
        <v>1.0</v>
      </c>
      <c r="D42" s="1">
        <v>-4.0</v>
      </c>
      <c r="E42" s="1">
        <v>72.0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179</v>
      </c>
      <c r="B43" s="1">
        <v>-55.0</v>
      </c>
      <c r="C43" s="1">
        <v>1.0</v>
      </c>
      <c r="D43" s="1">
        <v>-4.0</v>
      </c>
      <c r="E43" s="1">
        <v>72.0</v>
      </c>
      <c r="F43" s="1">
        <v>79.0</v>
      </c>
      <c r="G43" s="1">
        <v>-13.0</v>
      </c>
      <c r="H43" s="1">
        <v>1.0</v>
      </c>
      <c r="I43" s="1">
        <v>-1.0</v>
      </c>
      <c r="J43" s="1">
        <v>37.0</v>
      </c>
      <c r="K43" s="1">
        <v>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180</v>
      </c>
      <c r="B44" s="1">
        <v>-10.0</v>
      </c>
      <c r="C44" s="1">
        <v>-9.0</v>
      </c>
      <c r="D44" s="1">
        <v>-38.0</v>
      </c>
      <c r="E44" s="1">
        <v>-3.0</v>
      </c>
      <c r="F44" s="1">
        <v>-3.0</v>
      </c>
      <c r="G44" s="1">
        <v>-2.0</v>
      </c>
      <c r="H44" s="1">
        <v>-3.0</v>
      </c>
      <c r="I44" s="1">
        <v>2.0</v>
      </c>
      <c r="J44" s="1">
        <v>11.0</v>
      </c>
      <c r="K44" s="1">
        <v>33.0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181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6.0</v>
      </c>
      <c r="H45" s="1">
        <v>6.0</v>
      </c>
      <c r="I45" s="1">
        <v>5.0</v>
      </c>
      <c r="J45" s="1">
        <v>4.0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182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183</v>
      </c>
      <c r="B47" s="1">
        <v>4.0</v>
      </c>
      <c r="C47" s="1">
        <v>3.0</v>
      </c>
      <c r="D47" s="1">
        <v>3.0</v>
      </c>
      <c r="E47" s="1">
        <v>3.0</v>
      </c>
      <c r="F47" s="1">
        <v>4.0</v>
      </c>
      <c r="G47" s="1">
        <v>4.0</v>
      </c>
      <c r="H47" s="1">
        <v>5.0</v>
      </c>
      <c r="I47" s="1">
        <v>5.0</v>
      </c>
      <c r="J47" s="1">
        <v>12.0</v>
      </c>
      <c r="K47" s="1">
        <v>13.0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184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10.0</v>
      </c>
      <c r="J48" s="1">
        <v>19.0</v>
      </c>
      <c r="K48" s="1">
        <v>73.0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185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3.0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186</v>
      </c>
      <c r="B50" s="1">
        <v>3.0</v>
      </c>
      <c r="C50" s="1">
        <v>3.0</v>
      </c>
      <c r="D50" s="1">
        <v>2.0</v>
      </c>
      <c r="E50" s="1">
        <v>2.0</v>
      </c>
      <c r="F50" s="1">
        <v>2.0</v>
      </c>
      <c r="G50" s="1">
        <v>2.0</v>
      </c>
      <c r="H50" s="1">
        <v>3.0</v>
      </c>
      <c r="I50" s="1">
        <v>4.0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187</v>
      </c>
      <c r="B51" s="1">
        <v>3.0</v>
      </c>
      <c r="C51" s="1">
        <v>3.0</v>
      </c>
      <c r="D51" s="1">
        <v>2.0</v>
      </c>
      <c r="E51" s="1">
        <v>2.0</v>
      </c>
      <c r="F51" s="1">
        <v>2.0</v>
      </c>
      <c r="G51" s="1">
        <v>2.0</v>
      </c>
      <c r="H51" s="1">
        <v>3.0</v>
      </c>
      <c r="I51" s="1">
        <v>4.0</v>
      </c>
      <c r="J51" s="1">
        <v>3.0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189</v>
      </c>
      <c r="B3" s="1" t="s">
        <v>190</v>
      </c>
      <c r="C3" s="1" t="s">
        <v>191</v>
      </c>
      <c r="D3" s="1" t="s">
        <v>192</v>
      </c>
      <c r="E3" s="1" t="s">
        <v>193</v>
      </c>
      <c r="F3" s="1" t="s">
        <v>194</v>
      </c>
      <c r="G3" s="1" t="s">
        <v>195</v>
      </c>
      <c r="H3" s="1" t="s">
        <v>196</v>
      </c>
      <c r="I3" s="1" t="s">
        <v>197</v>
      </c>
      <c r="J3" s="1" t="s">
        <v>198</v>
      </c>
      <c r="K3" s="1" t="s">
        <v>199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200</v>
      </c>
      <c r="B4" s="1" t="s">
        <v>201</v>
      </c>
      <c r="C4" s="1" t="s">
        <v>202</v>
      </c>
      <c r="D4" s="1" t="s">
        <v>203</v>
      </c>
      <c r="E4" s="1" t="s">
        <v>204</v>
      </c>
      <c r="F4" s="1" t="s">
        <v>205</v>
      </c>
      <c r="G4" s="1" t="s">
        <v>206</v>
      </c>
      <c r="H4" s="1" t="s">
        <v>207</v>
      </c>
      <c r="I4" s="1" t="s">
        <v>207</v>
      </c>
      <c r="J4" s="1" t="s">
        <v>208</v>
      </c>
      <c r="K4" s="1" t="s">
        <v>209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210</v>
      </c>
      <c r="B5" s="1" t="s">
        <v>211</v>
      </c>
      <c r="C5" s="1" t="s">
        <v>212</v>
      </c>
      <c r="D5" s="1" t="s">
        <v>213</v>
      </c>
      <c r="E5" s="1" t="s">
        <v>214</v>
      </c>
      <c r="F5" s="1" t="s">
        <v>215</v>
      </c>
      <c r="G5" s="1" t="s">
        <v>216</v>
      </c>
      <c r="H5" s="1" t="s">
        <v>215</v>
      </c>
      <c r="I5" s="1" t="s">
        <v>217</v>
      </c>
      <c r="J5" s="1" t="s">
        <v>218</v>
      </c>
      <c r="K5" s="1" t="s">
        <v>219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220</v>
      </c>
      <c r="B6" s="1" t="s">
        <v>211</v>
      </c>
      <c r="C6" s="1" t="s">
        <v>212</v>
      </c>
      <c r="D6" s="1" t="s">
        <v>213</v>
      </c>
      <c r="E6" s="1" t="s">
        <v>214</v>
      </c>
      <c r="F6" s="1" t="s">
        <v>215</v>
      </c>
      <c r="G6" s="1" t="s">
        <v>216</v>
      </c>
      <c r="H6" s="1" t="s">
        <v>215</v>
      </c>
      <c r="I6" s="1" t="s">
        <v>217</v>
      </c>
      <c r="J6" s="1" t="s">
        <v>218</v>
      </c>
      <c r="K6" s="1" t="s">
        <v>219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222</v>
      </c>
      <c r="B8" s="1" t="s">
        <v>223</v>
      </c>
      <c r="C8" s="1" t="s">
        <v>224</v>
      </c>
      <c r="D8" s="1" t="s">
        <v>225</v>
      </c>
      <c r="E8" s="1" t="s">
        <v>226</v>
      </c>
      <c r="F8" s="1" t="s">
        <v>227</v>
      </c>
      <c r="G8" s="1" t="s">
        <v>228</v>
      </c>
      <c r="H8" s="1" t="s">
        <v>229</v>
      </c>
      <c r="I8" s="1" t="s">
        <v>230</v>
      </c>
      <c r="J8" s="1" t="s">
        <v>231</v>
      </c>
      <c r="K8" s="1" t="s">
        <v>232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233</v>
      </c>
      <c r="B9" s="1" t="s">
        <v>234</v>
      </c>
      <c r="C9" s="1" t="s">
        <v>235</v>
      </c>
      <c r="D9" s="1" t="s">
        <v>236</v>
      </c>
      <c r="E9" s="1" t="s">
        <v>237</v>
      </c>
      <c r="F9" s="1" t="s">
        <v>238</v>
      </c>
      <c r="G9" s="1" t="s">
        <v>239</v>
      </c>
      <c r="H9" s="1" t="s">
        <v>240</v>
      </c>
      <c r="I9" s="1" t="s">
        <v>241</v>
      </c>
      <c r="J9" s="1" t="s">
        <v>242</v>
      </c>
      <c r="K9" s="1" t="s">
        <v>243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244</v>
      </c>
      <c r="B10" s="1" t="s">
        <v>245</v>
      </c>
      <c r="C10" s="1" t="s">
        <v>246</v>
      </c>
      <c r="D10" s="1" t="s">
        <v>247</v>
      </c>
      <c r="E10" s="1" t="s">
        <v>248</v>
      </c>
      <c r="F10" s="1" t="s">
        <v>249</v>
      </c>
      <c r="G10" s="1" t="s">
        <v>250</v>
      </c>
      <c r="H10" s="1" t="s">
        <v>251</v>
      </c>
      <c r="I10" s="1" t="s">
        <v>252</v>
      </c>
      <c r="J10" s="1" t="s">
        <v>253</v>
      </c>
      <c r="K10" s="1" t="s">
        <v>254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255</v>
      </c>
      <c r="B11" s="1">
        <v>0.0</v>
      </c>
      <c r="C11" s="1" t="s">
        <v>256</v>
      </c>
      <c r="D11" s="1" t="s">
        <v>257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258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 t="s">
        <v>260</v>
      </c>
      <c r="H13" s="1" t="s">
        <v>261</v>
      </c>
      <c r="I13" s="1" t="s">
        <v>262</v>
      </c>
      <c r="J13" s="1" t="s">
        <v>146</v>
      </c>
      <c r="K13" s="1" t="s">
        <v>160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260</v>
      </c>
      <c r="H14" s="1" t="s">
        <v>261</v>
      </c>
      <c r="I14" s="1" t="s">
        <v>262</v>
      </c>
      <c r="J14" s="1" t="s">
        <v>146</v>
      </c>
      <c r="K14" s="1" t="s">
        <v>160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264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265</v>
      </c>
      <c r="H15" s="1" t="s">
        <v>266</v>
      </c>
      <c r="I15" s="1" t="s">
        <v>267</v>
      </c>
      <c r="J15" s="1" t="s">
        <v>160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 t="s">
        <v>265</v>
      </c>
      <c r="H16" s="1" t="s">
        <v>266</v>
      </c>
      <c r="I16" s="1" t="s">
        <v>267</v>
      </c>
      <c r="J16" s="1" t="s">
        <v>160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269</v>
      </c>
      <c r="B17" s="1" t="s">
        <v>96</v>
      </c>
      <c r="C17" s="1" t="s">
        <v>270</v>
      </c>
      <c r="D17" s="1" t="s">
        <v>271</v>
      </c>
      <c r="E17" s="1" t="s">
        <v>272</v>
      </c>
      <c r="F17" s="1" t="s">
        <v>273</v>
      </c>
      <c r="G17" s="1" t="s">
        <v>274</v>
      </c>
      <c r="H17" s="1" t="s">
        <v>275</v>
      </c>
      <c r="I17" s="1" t="s">
        <v>276</v>
      </c>
      <c r="J17" s="1" t="s">
        <v>277</v>
      </c>
      <c r="K17" s="1" t="s">
        <v>278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 t="s">
        <v>280</v>
      </c>
      <c r="H18" s="1" t="s">
        <v>281</v>
      </c>
      <c r="I18" s="1" t="s">
        <v>282</v>
      </c>
      <c r="J18" s="1">
        <v>-547.0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 t="s">
        <v>284</v>
      </c>
      <c r="H19" s="1" t="s">
        <v>285</v>
      </c>
      <c r="I19" s="1" t="s">
        <v>286</v>
      </c>
      <c r="J19" s="1" t="s">
        <v>287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289</v>
      </c>
      <c r="H20" s="1" t="s">
        <v>290</v>
      </c>
      <c r="I20" s="1" t="s">
        <v>291</v>
      </c>
      <c r="J20" s="1" t="s">
        <v>292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144</v>
      </c>
      <c r="H21" s="1" t="s">
        <v>294</v>
      </c>
      <c r="I21" s="1" t="s">
        <v>158</v>
      </c>
      <c r="J21" s="1" t="s">
        <v>295</v>
      </c>
      <c r="K21" s="1" t="s">
        <v>296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297</v>
      </c>
      <c r="B22" s="1" t="s">
        <v>298</v>
      </c>
      <c r="C22" s="1" t="s">
        <v>299</v>
      </c>
      <c r="D22" s="1" t="s">
        <v>300</v>
      </c>
      <c r="E22" s="1" t="s">
        <v>301</v>
      </c>
      <c r="F22" s="1" t="s">
        <v>302</v>
      </c>
      <c r="G22" s="1" t="s">
        <v>303</v>
      </c>
      <c r="H22" s="1" t="s">
        <v>304</v>
      </c>
      <c r="I22" s="1" t="s">
        <v>305</v>
      </c>
      <c r="J22" s="1" t="s">
        <v>306</v>
      </c>
      <c r="K22" s="1" t="s">
        <v>307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 t="s">
        <v>145</v>
      </c>
      <c r="H23" s="1" t="s">
        <v>158</v>
      </c>
      <c r="I23" s="1" t="s">
        <v>295</v>
      </c>
      <c r="J23" s="1" t="s">
        <v>296</v>
      </c>
      <c r="K23" s="1" t="s">
        <v>296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309</v>
      </c>
      <c r="B24" s="1" t="s">
        <v>310</v>
      </c>
      <c r="C24" s="1" t="s">
        <v>311</v>
      </c>
      <c r="D24" s="1" t="s">
        <v>312</v>
      </c>
      <c r="E24" s="1" t="s">
        <v>313</v>
      </c>
      <c r="F24" s="1" t="s">
        <v>314</v>
      </c>
      <c r="G24" s="1" t="s">
        <v>315</v>
      </c>
      <c r="H24" s="1" t="s">
        <v>316</v>
      </c>
      <c r="I24" s="1" t="s">
        <v>317</v>
      </c>
      <c r="J24" s="1" t="s">
        <v>318</v>
      </c>
      <c r="K24" s="1" t="s">
        <v>319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320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321</v>
      </c>
      <c r="B26" s="1">
        <v>0.0</v>
      </c>
      <c r="C26" s="1" t="s">
        <v>322</v>
      </c>
      <c r="D26" s="1" t="s">
        <v>323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324</v>
      </c>
      <c r="B27" s="1">
        <v>13.0</v>
      </c>
      <c r="C27" s="1" t="s">
        <v>325</v>
      </c>
      <c r="D27" s="1" t="s">
        <v>326</v>
      </c>
      <c r="E27" s="1" t="s">
        <v>327</v>
      </c>
      <c r="F27" s="1" t="s">
        <v>328</v>
      </c>
      <c r="G27" s="1" t="s">
        <v>329</v>
      </c>
      <c r="H27" s="1" t="s">
        <v>330</v>
      </c>
      <c r="I27" s="1" t="s">
        <v>331</v>
      </c>
      <c r="J27" s="1" t="s">
        <v>332</v>
      </c>
      <c r="K27" s="1" t="s">
        <v>314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333</v>
      </c>
      <c r="B28" s="1" t="s">
        <v>334</v>
      </c>
      <c r="C28" s="1" t="s">
        <v>335</v>
      </c>
      <c r="D28" s="1" t="s">
        <v>336</v>
      </c>
      <c r="E28" s="1" t="s">
        <v>337</v>
      </c>
      <c r="F28" s="1" t="s">
        <v>338</v>
      </c>
      <c r="G28" s="1" t="s">
        <v>339</v>
      </c>
      <c r="H28" s="1" t="s">
        <v>340</v>
      </c>
      <c r="I28" s="1" t="s">
        <v>341</v>
      </c>
      <c r="J28" s="1" t="s">
        <v>342</v>
      </c>
      <c r="K28" s="1" t="s">
        <v>343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344</v>
      </c>
      <c r="B29" s="1" t="s">
        <v>334</v>
      </c>
      <c r="C29" s="1" t="s">
        <v>335</v>
      </c>
      <c r="D29" s="1" t="s">
        <v>336</v>
      </c>
      <c r="E29" s="1" t="s">
        <v>337</v>
      </c>
      <c r="F29" s="1" t="s">
        <v>338</v>
      </c>
      <c r="G29" s="1" t="s">
        <v>339</v>
      </c>
      <c r="H29" s="1" t="s">
        <v>340</v>
      </c>
      <c r="I29" s="1" t="s">
        <v>341</v>
      </c>
      <c r="J29" s="1" t="s">
        <v>342</v>
      </c>
      <c r="K29" s="1" t="s">
        <v>343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345</v>
      </c>
      <c r="B30" s="1" t="s">
        <v>346</v>
      </c>
      <c r="C30" s="1" t="s">
        <v>347</v>
      </c>
      <c r="D30" s="1" t="s">
        <v>348</v>
      </c>
      <c r="E30" s="1" t="s">
        <v>349</v>
      </c>
      <c r="F30" s="1" t="s">
        <v>350</v>
      </c>
      <c r="G30" s="1" t="s">
        <v>351</v>
      </c>
      <c r="H30" s="1" t="s">
        <v>352</v>
      </c>
      <c r="I30" s="1" t="s">
        <v>353</v>
      </c>
      <c r="J30" s="1" t="s">
        <v>354</v>
      </c>
      <c r="K30" s="1" t="s">
        <v>355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356</v>
      </c>
      <c r="B31" s="1" t="s">
        <v>346</v>
      </c>
      <c r="C31" s="1" t="s">
        <v>347</v>
      </c>
      <c r="D31" s="1" t="s">
        <v>348</v>
      </c>
      <c r="E31" s="1" t="s">
        <v>349</v>
      </c>
      <c r="F31" s="1" t="s">
        <v>350</v>
      </c>
      <c r="G31" s="1" t="s">
        <v>351</v>
      </c>
      <c r="H31" s="1" t="s">
        <v>352</v>
      </c>
      <c r="I31" s="1" t="s">
        <v>353</v>
      </c>
      <c r="J31" s="1" t="s">
        <v>354</v>
      </c>
      <c r="K31" s="1" t="s">
        <v>355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357</v>
      </c>
      <c r="B32" s="1" t="s">
        <v>358</v>
      </c>
      <c r="C32" s="1" t="s">
        <v>359</v>
      </c>
      <c r="D32" s="1" t="s">
        <v>360</v>
      </c>
      <c r="E32" s="1" t="s">
        <v>361</v>
      </c>
      <c r="F32" s="1" t="s">
        <v>362</v>
      </c>
      <c r="G32" s="1" t="s">
        <v>363</v>
      </c>
      <c r="H32" s="1" t="s">
        <v>364</v>
      </c>
      <c r="I32" s="1" t="s">
        <v>365</v>
      </c>
      <c r="J32" s="1" t="s">
        <v>366</v>
      </c>
      <c r="K32" s="1" t="s">
        <v>367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368</v>
      </c>
      <c r="B33" s="1" t="s">
        <v>369</v>
      </c>
      <c r="C33" s="1" t="s">
        <v>370</v>
      </c>
      <c r="D33" s="1" t="s">
        <v>371</v>
      </c>
      <c r="E33" s="1" t="s">
        <v>372</v>
      </c>
      <c r="F33" s="1" t="s">
        <v>373</v>
      </c>
      <c r="G33" s="1" t="s">
        <v>374</v>
      </c>
      <c r="H33" s="1" t="s">
        <v>375</v>
      </c>
      <c r="I33" s="1">
        <v>-175.0</v>
      </c>
      <c r="J33" s="1" t="s">
        <v>376</v>
      </c>
      <c r="K33" s="1" t="s">
        <v>377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378</v>
      </c>
      <c r="B34" s="1" t="s">
        <v>379</v>
      </c>
      <c r="C34" s="1" t="s">
        <v>380</v>
      </c>
      <c r="D34" s="1" t="s">
        <v>381</v>
      </c>
      <c r="E34" s="1">
        <v>0.0</v>
      </c>
      <c r="F34" s="1" t="s">
        <v>382</v>
      </c>
      <c r="G34" s="1" t="s">
        <v>383</v>
      </c>
      <c r="H34" s="1" t="s">
        <v>384</v>
      </c>
      <c r="I34" s="1" t="s">
        <v>385</v>
      </c>
      <c r="J34" s="1" t="s">
        <v>386</v>
      </c>
      <c r="K34" s="1" t="s">
        <v>387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388</v>
      </c>
      <c r="B35" s="1" t="s">
        <v>389</v>
      </c>
      <c r="C35" s="1" t="s">
        <v>390</v>
      </c>
      <c r="D35" s="1" t="s">
        <v>391</v>
      </c>
      <c r="E35" s="1" t="s">
        <v>392</v>
      </c>
      <c r="F35" s="1" t="s">
        <v>393</v>
      </c>
      <c r="G35" s="1" t="s">
        <v>394</v>
      </c>
      <c r="H35" s="1" t="s">
        <v>395</v>
      </c>
      <c r="I35" s="1" t="s">
        <v>396</v>
      </c>
      <c r="J35" s="1" t="s">
        <v>397</v>
      </c>
      <c r="K35" s="1" t="s">
        <v>398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399</v>
      </c>
      <c r="B36" s="1" t="s">
        <v>400</v>
      </c>
      <c r="C36" s="1" t="s">
        <v>401</v>
      </c>
      <c r="D36" s="1" t="s">
        <v>402</v>
      </c>
      <c r="E36" s="1" t="s">
        <v>403</v>
      </c>
      <c r="F36" s="1" t="s">
        <v>404</v>
      </c>
      <c r="G36" s="1" t="s">
        <v>405</v>
      </c>
      <c r="H36" s="1" t="s">
        <v>406</v>
      </c>
      <c r="I36" s="1" t="s">
        <v>407</v>
      </c>
      <c r="J36" s="1" t="s">
        <v>408</v>
      </c>
      <c r="K36" s="1" t="s">
        <v>409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410</v>
      </c>
      <c r="B37" s="1" t="s">
        <v>400</v>
      </c>
      <c r="C37" s="1" t="s">
        <v>401</v>
      </c>
      <c r="D37" s="1" t="s">
        <v>402</v>
      </c>
      <c r="E37" s="1" t="s">
        <v>403</v>
      </c>
      <c r="F37" s="1" t="s">
        <v>404</v>
      </c>
      <c r="G37" s="1" t="s">
        <v>405</v>
      </c>
      <c r="H37" s="1" t="s">
        <v>406</v>
      </c>
      <c r="I37" s="1" t="s">
        <v>407</v>
      </c>
      <c r="J37" s="1" t="s">
        <v>408</v>
      </c>
      <c r="K37" s="1" t="s">
        <v>409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411</v>
      </c>
      <c r="B38" s="1" t="s">
        <v>412</v>
      </c>
      <c r="C38" s="1" t="s">
        <v>413</v>
      </c>
      <c r="D38" s="1" t="s">
        <v>414</v>
      </c>
      <c r="E38" s="1" t="s">
        <v>415</v>
      </c>
      <c r="F38" s="1" t="s">
        <v>416</v>
      </c>
      <c r="G38" s="1" t="s">
        <v>417</v>
      </c>
      <c r="H38" s="1" t="s">
        <v>418</v>
      </c>
      <c r="I38" s="1" t="s">
        <v>419</v>
      </c>
      <c r="J38" s="1" t="s">
        <v>420</v>
      </c>
      <c r="K38" s="1" t="s">
        <v>421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422</v>
      </c>
      <c r="B39" s="1" t="s">
        <v>423</v>
      </c>
      <c r="C39" s="1" t="s">
        <v>424</v>
      </c>
      <c r="D39" s="1" t="s">
        <v>425</v>
      </c>
      <c r="E39" s="1" t="s">
        <v>426</v>
      </c>
      <c r="F39" s="1" t="s">
        <v>427</v>
      </c>
      <c r="G39" s="1" t="s">
        <v>428</v>
      </c>
      <c r="H39" s="1" t="s">
        <v>429</v>
      </c>
      <c r="I39" s="1" t="s">
        <v>430</v>
      </c>
      <c r="J39" s="1" t="s">
        <v>431</v>
      </c>
      <c r="K39" s="1" t="s">
        <v>432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433</v>
      </c>
      <c r="B40" s="1" t="s">
        <v>434</v>
      </c>
      <c r="C40" s="1" t="s">
        <v>435</v>
      </c>
      <c r="D40" s="1">
        <v>0.0</v>
      </c>
      <c r="E40" s="1" t="s">
        <v>436</v>
      </c>
      <c r="F40" s="1" t="s">
        <v>437</v>
      </c>
      <c r="G40" s="1" t="s">
        <v>438</v>
      </c>
      <c r="H40" s="1" t="s">
        <v>439</v>
      </c>
      <c r="I40" s="1" t="s">
        <v>440</v>
      </c>
      <c r="J40" s="1" t="s">
        <v>441</v>
      </c>
      <c r="K40" s="1" t="s">
        <v>442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443</v>
      </c>
      <c r="B41" s="1" t="s">
        <v>434</v>
      </c>
      <c r="C41" s="1" t="s">
        <v>435</v>
      </c>
      <c r="D41" s="1">
        <v>0.0</v>
      </c>
      <c r="E41" s="1" t="s">
        <v>436</v>
      </c>
      <c r="F41" s="1" t="s">
        <v>437</v>
      </c>
      <c r="G41" s="1" t="s">
        <v>444</v>
      </c>
      <c r="H41" s="1" t="s">
        <v>445</v>
      </c>
      <c r="I41" s="1" t="s">
        <v>446</v>
      </c>
      <c r="J41" s="1" t="s">
        <v>447</v>
      </c>
      <c r="K41" s="1" t="s">
        <v>448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450</v>
      </c>
      <c r="B43" s="1">
        <v>0.0</v>
      </c>
      <c r="C43" s="1">
        <v>0.0</v>
      </c>
      <c r="D43" s="1" t="s">
        <v>451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452</v>
      </c>
      <c r="B44" s="1" t="s">
        <v>453</v>
      </c>
      <c r="C44" s="1" t="s">
        <v>454</v>
      </c>
      <c r="D44" s="1" t="s">
        <v>455</v>
      </c>
      <c r="E44" s="1" t="s">
        <v>456</v>
      </c>
      <c r="F44" s="1" t="s">
        <v>457</v>
      </c>
      <c r="G44" s="1" t="s">
        <v>458</v>
      </c>
      <c r="H44" s="1" t="s">
        <v>459</v>
      </c>
      <c r="I44" s="1" t="s">
        <v>460</v>
      </c>
      <c r="J44" s="1" t="s">
        <v>461</v>
      </c>
      <c r="K44" s="1" t="s">
        <v>462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463</v>
      </c>
      <c r="B45" s="1" t="s">
        <v>464</v>
      </c>
      <c r="C45" s="1" t="s">
        <v>465</v>
      </c>
      <c r="D45" s="1" t="s">
        <v>466</v>
      </c>
      <c r="E45" s="1" t="s">
        <v>467</v>
      </c>
      <c r="F45" s="1" t="s">
        <v>468</v>
      </c>
      <c r="G45" s="1" t="s">
        <v>469</v>
      </c>
      <c r="H45" s="1" t="s">
        <v>470</v>
      </c>
      <c r="I45" s="1" t="s">
        <v>471</v>
      </c>
      <c r="J45" s="1" t="s">
        <v>472</v>
      </c>
      <c r="K45" s="1" t="s">
        <v>473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474</v>
      </c>
      <c r="B46" s="1" t="s">
        <v>464</v>
      </c>
      <c r="C46" s="1" t="s">
        <v>465</v>
      </c>
      <c r="D46" s="1" t="s">
        <v>466</v>
      </c>
      <c r="E46" s="1" t="s">
        <v>467</v>
      </c>
      <c r="F46" s="1" t="s">
        <v>468</v>
      </c>
      <c r="G46" s="1" t="s">
        <v>469</v>
      </c>
      <c r="H46" s="1" t="s">
        <v>470</v>
      </c>
      <c r="I46" s="1" t="s">
        <v>471</v>
      </c>
      <c r="J46" s="1" t="s">
        <v>472</v>
      </c>
      <c r="K46" s="1" t="s">
        <v>473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475</v>
      </c>
      <c r="B47" s="1" t="s">
        <v>476</v>
      </c>
      <c r="C47" s="1" t="s">
        <v>477</v>
      </c>
      <c r="D47" s="1" t="s">
        <v>478</v>
      </c>
      <c r="E47" s="1" t="s">
        <v>479</v>
      </c>
      <c r="F47" s="1" t="s">
        <v>480</v>
      </c>
      <c r="G47" s="1" t="s">
        <v>481</v>
      </c>
      <c r="H47" s="1" t="s">
        <v>482</v>
      </c>
      <c r="I47" s="1" t="s">
        <v>483</v>
      </c>
      <c r="J47" s="1" t="s">
        <v>484</v>
      </c>
      <c r="K47" s="1" t="s">
        <v>485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486</v>
      </c>
      <c r="B48" s="1" t="s">
        <v>476</v>
      </c>
      <c r="C48" s="1" t="s">
        <v>477</v>
      </c>
      <c r="D48" s="1" t="s">
        <v>478</v>
      </c>
      <c r="E48" s="1" t="s">
        <v>479</v>
      </c>
      <c r="F48" s="1" t="s">
        <v>480</v>
      </c>
      <c r="G48" s="1" t="s">
        <v>481</v>
      </c>
      <c r="H48" s="1" t="s">
        <v>482</v>
      </c>
      <c r="I48" s="1" t="s">
        <v>483</v>
      </c>
      <c r="J48" s="1" t="s">
        <v>484</v>
      </c>
      <c r="K48" s="1" t="s">
        <v>485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487</v>
      </c>
      <c r="B49" s="1" t="s">
        <v>488</v>
      </c>
      <c r="C49" s="1" t="s">
        <v>489</v>
      </c>
      <c r="D49" s="1" t="s">
        <v>490</v>
      </c>
      <c r="E49" s="1" t="s">
        <v>491</v>
      </c>
      <c r="F49" s="1" t="s">
        <v>492</v>
      </c>
      <c r="G49" s="1" t="s">
        <v>493</v>
      </c>
      <c r="H49" s="1" t="s">
        <v>494</v>
      </c>
      <c r="I49" s="1" t="s">
        <v>495</v>
      </c>
      <c r="J49" s="1" t="s">
        <v>496</v>
      </c>
      <c r="K49" s="1" t="s">
        <v>497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498</v>
      </c>
      <c r="B50" s="1">
        <v>8.0</v>
      </c>
      <c r="C50" s="1" t="s">
        <v>499</v>
      </c>
      <c r="D50" s="1" t="s">
        <v>500</v>
      </c>
      <c r="E50" s="1" t="s">
        <v>501</v>
      </c>
      <c r="F50" s="1" t="s">
        <v>502</v>
      </c>
      <c r="G50" s="1" t="s">
        <v>503</v>
      </c>
      <c r="H50" s="1" t="s">
        <v>504</v>
      </c>
      <c r="I50" s="1" t="s">
        <v>505</v>
      </c>
      <c r="J50" s="1" t="s">
        <v>506</v>
      </c>
      <c r="K50" s="1" t="s">
        <v>507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508</v>
      </c>
      <c r="B51" s="1" t="s">
        <v>509</v>
      </c>
      <c r="C51" s="1" t="s">
        <v>510</v>
      </c>
      <c r="D51" s="1" t="s">
        <v>511</v>
      </c>
      <c r="E51" s="1" t="s">
        <v>512</v>
      </c>
      <c r="F51" s="1" t="s">
        <v>513</v>
      </c>
      <c r="G51" s="1" t="s">
        <v>514</v>
      </c>
      <c r="H51" s="1" t="s">
        <v>515</v>
      </c>
      <c r="I51" s="1" t="s">
        <v>516</v>
      </c>
      <c r="J51" s="1" t="s">
        <v>517</v>
      </c>
      <c r="K51" s="1" t="s">
        <v>518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519</v>
      </c>
      <c r="B52" s="1" t="s">
        <v>520</v>
      </c>
      <c r="C52" s="1" t="s">
        <v>521</v>
      </c>
      <c r="D52" s="1" t="s">
        <v>522</v>
      </c>
      <c r="E52" s="1" t="s">
        <v>523</v>
      </c>
      <c r="F52" s="1" t="s">
        <v>524</v>
      </c>
      <c r="G52" s="1" t="s">
        <v>525</v>
      </c>
      <c r="H52" s="1" t="s">
        <v>526</v>
      </c>
      <c r="I52" s="1" t="s">
        <v>527</v>
      </c>
      <c r="J52" s="1" t="s">
        <v>528</v>
      </c>
      <c r="K52" s="1" t="s">
        <v>529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530</v>
      </c>
      <c r="B53" s="1" t="s">
        <v>531</v>
      </c>
      <c r="C53" s="1" t="s">
        <v>445</v>
      </c>
      <c r="D53" s="1" t="s">
        <v>317</v>
      </c>
      <c r="E53" s="1" t="s">
        <v>532</v>
      </c>
      <c r="F53" s="1" t="s">
        <v>533</v>
      </c>
      <c r="G53" s="1" t="s">
        <v>534</v>
      </c>
      <c r="H53" s="1" t="s">
        <v>535</v>
      </c>
      <c r="I53" s="1" t="s">
        <v>536</v>
      </c>
      <c r="J53" s="1" t="s">
        <v>537</v>
      </c>
      <c r="K53" s="1" t="s">
        <v>538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539</v>
      </c>
      <c r="B54" s="1" t="s">
        <v>531</v>
      </c>
      <c r="C54" s="1" t="s">
        <v>445</v>
      </c>
      <c r="D54" s="1" t="s">
        <v>317</v>
      </c>
      <c r="E54" s="1" t="s">
        <v>532</v>
      </c>
      <c r="F54" s="1" t="s">
        <v>533</v>
      </c>
      <c r="G54" s="1" t="s">
        <v>534</v>
      </c>
      <c r="H54" s="1" t="s">
        <v>535</v>
      </c>
      <c r="I54" s="1" t="s">
        <v>536</v>
      </c>
      <c r="J54" s="1" t="s">
        <v>537</v>
      </c>
      <c r="K54" s="1" t="s">
        <v>538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540</v>
      </c>
      <c r="B55" s="1" t="s">
        <v>541</v>
      </c>
      <c r="C55" s="1" t="s">
        <v>542</v>
      </c>
      <c r="D55" s="1" t="s">
        <v>543</v>
      </c>
      <c r="E55" s="1" t="s">
        <v>544</v>
      </c>
      <c r="F55" s="1" t="s">
        <v>545</v>
      </c>
      <c r="G55" s="1" t="s">
        <v>546</v>
      </c>
      <c r="H55" s="1" t="s">
        <v>547</v>
      </c>
      <c r="I55" s="1" t="s">
        <v>548</v>
      </c>
      <c r="J55" s="1" t="s">
        <v>549</v>
      </c>
      <c r="K55" s="1" t="s">
        <v>550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551</v>
      </c>
      <c r="B56" s="1" t="s">
        <v>552</v>
      </c>
      <c r="C56" s="1" t="s">
        <v>553</v>
      </c>
      <c r="D56" s="1" t="s">
        <v>554</v>
      </c>
      <c r="E56" s="1" t="s">
        <v>555</v>
      </c>
      <c r="F56" s="1" t="s">
        <v>556</v>
      </c>
      <c r="G56" s="1" t="s">
        <v>557</v>
      </c>
      <c r="H56" s="1" t="s">
        <v>558</v>
      </c>
      <c r="I56" s="1" t="s">
        <v>559</v>
      </c>
      <c r="J56" s="1" t="s">
        <v>560</v>
      </c>
      <c r="K56" s="1" t="s">
        <v>561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562</v>
      </c>
      <c r="B57" s="1" t="s">
        <v>563</v>
      </c>
      <c r="C57" s="1" t="s">
        <v>564</v>
      </c>
      <c r="D57" s="1" t="s">
        <v>565</v>
      </c>
      <c r="E57" s="1" t="s">
        <v>566</v>
      </c>
      <c r="F57" s="1" t="s">
        <v>567</v>
      </c>
      <c r="G57" s="1" t="s">
        <v>568</v>
      </c>
      <c r="H57" s="1" t="s">
        <v>569</v>
      </c>
      <c r="I57" s="1" t="s">
        <v>570</v>
      </c>
      <c r="J57" s="1" t="s">
        <v>571</v>
      </c>
      <c r="K57" s="1" t="s">
        <v>572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573</v>
      </c>
      <c r="B58" s="1" t="s">
        <v>563</v>
      </c>
      <c r="C58" s="1" t="s">
        <v>564</v>
      </c>
      <c r="D58" s="1" t="s">
        <v>565</v>
      </c>
      <c r="E58" s="1" t="s">
        <v>566</v>
      </c>
      <c r="F58" s="1" t="s">
        <v>567</v>
      </c>
      <c r="G58" s="1" t="s">
        <v>574</v>
      </c>
      <c r="H58" s="1" t="s">
        <v>575</v>
      </c>
      <c r="I58" s="1" t="s">
        <v>576</v>
      </c>
      <c r="J58" s="1" t="s">
        <v>577</v>
      </c>
      <c r="K58" s="1" t="s">
        <v>578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579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580</v>
      </c>
      <c r="B60" s="1" t="s">
        <v>143</v>
      </c>
      <c r="C60" s="1" t="s">
        <v>581</v>
      </c>
      <c r="D60" s="1" t="s">
        <v>582</v>
      </c>
      <c r="E60" s="1" t="s">
        <v>583</v>
      </c>
      <c r="F60" s="1" t="s">
        <v>584</v>
      </c>
      <c r="G60" s="1" t="s">
        <v>585</v>
      </c>
      <c r="H60" s="1" t="s">
        <v>586</v>
      </c>
      <c r="I60" s="1" t="s">
        <v>587</v>
      </c>
      <c r="J60" s="1" t="s">
        <v>588</v>
      </c>
      <c r="K60" s="1" t="s">
        <v>589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590</v>
      </c>
      <c r="B61" s="1" t="s">
        <v>591</v>
      </c>
      <c r="C61" s="1" t="s">
        <v>592</v>
      </c>
      <c r="D61" s="1" t="s">
        <v>593</v>
      </c>
      <c r="E61" s="1" t="s">
        <v>594</v>
      </c>
      <c r="F61" s="1" t="s">
        <v>595</v>
      </c>
      <c r="G61" s="1" t="s">
        <v>596</v>
      </c>
      <c r="H61" s="1" t="s">
        <v>597</v>
      </c>
      <c r="I61" s="1" t="s">
        <v>598</v>
      </c>
      <c r="J61" s="1" t="s">
        <v>599</v>
      </c>
      <c r="K61" s="1" t="s">
        <v>600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601</v>
      </c>
      <c r="B62" s="1" t="s">
        <v>591</v>
      </c>
      <c r="C62" s="1" t="s">
        <v>592</v>
      </c>
      <c r="D62" s="1" t="s">
        <v>593</v>
      </c>
      <c r="E62" s="1" t="s">
        <v>594</v>
      </c>
      <c r="F62" s="1" t="s">
        <v>595</v>
      </c>
      <c r="G62" s="1" t="s">
        <v>596</v>
      </c>
      <c r="H62" s="1" t="s">
        <v>597</v>
      </c>
      <c r="I62" s="1" t="s">
        <v>598</v>
      </c>
      <c r="J62" s="1" t="s">
        <v>599</v>
      </c>
      <c r="K62" s="1" t="s">
        <v>600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602</v>
      </c>
      <c r="B63" s="1" t="s">
        <v>603</v>
      </c>
      <c r="C63" s="1" t="s">
        <v>604</v>
      </c>
      <c r="D63" s="1" t="s">
        <v>605</v>
      </c>
      <c r="E63" s="1" t="s">
        <v>606</v>
      </c>
      <c r="F63" s="1" t="s">
        <v>607</v>
      </c>
      <c r="G63" s="1" t="s">
        <v>608</v>
      </c>
      <c r="H63" s="1" t="s">
        <v>609</v>
      </c>
      <c r="I63" s="1" t="s">
        <v>610</v>
      </c>
      <c r="J63" s="1" t="s">
        <v>611</v>
      </c>
      <c r="K63" s="1" t="s">
        <v>612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613</v>
      </c>
      <c r="B64" s="1" t="s">
        <v>603</v>
      </c>
      <c r="C64" s="1" t="s">
        <v>604</v>
      </c>
      <c r="D64" s="1" t="s">
        <v>605</v>
      </c>
      <c r="E64" s="1" t="s">
        <v>606</v>
      </c>
      <c r="F64" s="1" t="s">
        <v>607</v>
      </c>
      <c r="G64" s="1" t="s">
        <v>608</v>
      </c>
      <c r="H64" s="1" t="s">
        <v>609</v>
      </c>
      <c r="I64" s="1" t="s">
        <v>610</v>
      </c>
      <c r="J64" s="1" t="s">
        <v>611</v>
      </c>
      <c r="K64" s="1" t="s">
        <v>612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614</v>
      </c>
      <c r="B65" s="1" t="s">
        <v>615</v>
      </c>
      <c r="C65" s="1" t="s">
        <v>616</v>
      </c>
      <c r="D65" s="1" t="s">
        <v>617</v>
      </c>
      <c r="E65" s="1" t="s">
        <v>618</v>
      </c>
      <c r="F65" s="1" t="s">
        <v>619</v>
      </c>
      <c r="G65" s="1" t="s">
        <v>620</v>
      </c>
      <c r="H65" s="1" t="s">
        <v>621</v>
      </c>
      <c r="I65" s="1" t="s">
        <v>622</v>
      </c>
      <c r="J65" s="1" t="s">
        <v>623</v>
      </c>
      <c r="K65" s="1" t="s">
        <v>624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625</v>
      </c>
      <c r="B66" s="1" t="s">
        <v>626</v>
      </c>
      <c r="C66" s="1" t="s">
        <v>627</v>
      </c>
      <c r="D66" s="1" t="s">
        <v>628</v>
      </c>
      <c r="E66" s="1" t="s">
        <v>629</v>
      </c>
      <c r="F66" s="1" t="s">
        <v>630</v>
      </c>
      <c r="G66" s="1" t="s">
        <v>631</v>
      </c>
      <c r="H66" s="1" t="s">
        <v>632</v>
      </c>
      <c r="I66" s="1" t="s">
        <v>633</v>
      </c>
      <c r="J66" s="1" t="s">
        <v>634</v>
      </c>
      <c r="K66" s="1" t="s">
        <v>635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636</v>
      </c>
      <c r="B67" s="1" t="s">
        <v>637</v>
      </c>
      <c r="C67" s="1" t="s">
        <v>638</v>
      </c>
      <c r="D67" s="1" t="s">
        <v>639</v>
      </c>
      <c r="E67" s="1" t="s">
        <v>640</v>
      </c>
      <c r="F67" s="1" t="s">
        <v>641</v>
      </c>
      <c r="G67" s="1" t="s">
        <v>642</v>
      </c>
      <c r="H67" s="1" t="s">
        <v>643</v>
      </c>
      <c r="I67" s="1" t="s">
        <v>644</v>
      </c>
      <c r="J67" s="1" t="s">
        <v>645</v>
      </c>
      <c r="K67" s="1" t="s">
        <v>646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647</v>
      </c>
      <c r="B68" s="1" t="s">
        <v>523</v>
      </c>
      <c r="C68" s="1" t="s">
        <v>648</v>
      </c>
      <c r="D68" s="1" t="s">
        <v>649</v>
      </c>
      <c r="E68" s="1" t="s">
        <v>650</v>
      </c>
      <c r="F68" s="1" t="s">
        <v>651</v>
      </c>
      <c r="G68" s="1" t="s">
        <v>652</v>
      </c>
      <c r="H68" s="1" t="s">
        <v>653</v>
      </c>
      <c r="I68" s="1" t="s">
        <v>654</v>
      </c>
      <c r="J68" s="1" t="s">
        <v>655</v>
      </c>
      <c r="K68" s="1" t="s">
        <v>656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657</v>
      </c>
      <c r="B69" s="1" t="s">
        <v>658</v>
      </c>
      <c r="C69" s="1" t="s">
        <v>659</v>
      </c>
      <c r="D69" s="1" t="s">
        <v>660</v>
      </c>
      <c r="E69" s="1" t="s">
        <v>661</v>
      </c>
      <c r="F69" s="1" t="s">
        <v>662</v>
      </c>
      <c r="G69" s="1" t="s">
        <v>663</v>
      </c>
      <c r="H69" s="1" t="s">
        <v>664</v>
      </c>
      <c r="I69" s="1" t="s">
        <v>665</v>
      </c>
      <c r="J69" s="1" t="s">
        <v>439</v>
      </c>
      <c r="K69" s="1" t="s">
        <v>666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667</v>
      </c>
      <c r="B70" s="1" t="s">
        <v>658</v>
      </c>
      <c r="C70" s="1" t="s">
        <v>659</v>
      </c>
      <c r="D70" s="1" t="s">
        <v>660</v>
      </c>
      <c r="E70" s="1" t="s">
        <v>661</v>
      </c>
      <c r="F70" s="1" t="s">
        <v>662</v>
      </c>
      <c r="G70" s="1" t="s">
        <v>663</v>
      </c>
      <c r="H70" s="1" t="s">
        <v>664</v>
      </c>
      <c r="I70" s="1" t="s">
        <v>665</v>
      </c>
      <c r="J70" s="1" t="s">
        <v>439</v>
      </c>
      <c r="K70" s="1" t="s">
        <v>666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668</v>
      </c>
      <c r="B71" s="1" t="s">
        <v>669</v>
      </c>
      <c r="C71" s="1" t="s">
        <v>670</v>
      </c>
      <c r="D71" s="1" t="s">
        <v>671</v>
      </c>
      <c r="E71" s="1" t="s">
        <v>672</v>
      </c>
      <c r="F71" s="1" t="s">
        <v>673</v>
      </c>
      <c r="G71" s="1" t="s">
        <v>674</v>
      </c>
      <c r="H71" s="1" t="s">
        <v>675</v>
      </c>
      <c r="I71" s="1" t="s">
        <v>676</v>
      </c>
      <c r="J71" s="1" t="s">
        <v>677</v>
      </c>
      <c r="K71" s="1" t="s">
        <v>678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679</v>
      </c>
      <c r="B72" s="1" t="s">
        <v>680</v>
      </c>
      <c r="C72" s="1" t="s">
        <v>681</v>
      </c>
      <c r="D72" s="1" t="s">
        <v>682</v>
      </c>
      <c r="E72" s="1" t="s">
        <v>683</v>
      </c>
      <c r="F72" s="1" t="s">
        <v>684</v>
      </c>
      <c r="G72" s="1" t="s">
        <v>685</v>
      </c>
      <c r="H72" s="1" t="s">
        <v>686</v>
      </c>
      <c r="I72" s="1" t="s">
        <v>687</v>
      </c>
      <c r="J72" s="1" t="s">
        <v>688</v>
      </c>
      <c r="K72" s="1" t="s">
        <v>689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690</v>
      </c>
      <c r="B73" s="1" t="s">
        <v>691</v>
      </c>
      <c r="C73" s="1" t="s">
        <v>692</v>
      </c>
      <c r="D73" s="1" t="s">
        <v>693</v>
      </c>
      <c r="E73" s="1" t="s">
        <v>694</v>
      </c>
      <c r="F73" s="1" t="s">
        <v>695</v>
      </c>
      <c r="G73" s="1" t="s">
        <v>696</v>
      </c>
      <c r="H73" s="1" t="s">
        <v>697</v>
      </c>
      <c r="I73" s="1" t="s">
        <v>698</v>
      </c>
      <c r="J73" s="1" t="s">
        <v>699</v>
      </c>
      <c r="K73" s="1" t="s">
        <v>700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701</v>
      </c>
      <c r="B74" s="1" t="s">
        <v>691</v>
      </c>
      <c r="C74" s="1" t="s">
        <v>692</v>
      </c>
      <c r="D74" s="1" t="s">
        <v>693</v>
      </c>
      <c r="E74" s="1" t="s">
        <v>694</v>
      </c>
      <c r="F74" s="1" t="s">
        <v>695</v>
      </c>
      <c r="G74" s="1" t="s">
        <v>702</v>
      </c>
      <c r="H74" s="1" t="s">
        <v>703</v>
      </c>
      <c r="I74" s="1" t="s">
        <v>704</v>
      </c>
      <c r="J74" s="1" t="s">
        <v>705</v>
      </c>
      <c r="K74" s="1" t="s">
        <v>706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707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708</v>
      </c>
      <c r="B76" s="1" t="s">
        <v>709</v>
      </c>
      <c r="C76" s="1" t="s">
        <v>710</v>
      </c>
      <c r="D76" s="1" t="s">
        <v>711</v>
      </c>
      <c r="E76" s="1" t="s">
        <v>712</v>
      </c>
      <c r="F76" s="1" t="s">
        <v>713</v>
      </c>
      <c r="G76" s="1" t="s">
        <v>495</v>
      </c>
      <c r="H76" s="1" t="s">
        <v>714</v>
      </c>
      <c r="I76" s="1" t="s">
        <v>715</v>
      </c>
      <c r="J76" s="1" t="s">
        <v>716</v>
      </c>
      <c r="K76" s="1" t="s">
        <v>717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718</v>
      </c>
      <c r="B77" s="1" t="s">
        <v>719</v>
      </c>
      <c r="C77" s="1" t="s">
        <v>720</v>
      </c>
      <c r="D77" s="1" t="s">
        <v>721</v>
      </c>
      <c r="E77" s="1" t="s">
        <v>722</v>
      </c>
      <c r="F77" s="1" t="s">
        <v>723</v>
      </c>
      <c r="G77" s="1" t="s">
        <v>724</v>
      </c>
      <c r="H77" s="1" t="s">
        <v>725</v>
      </c>
      <c r="I77" s="1" t="s">
        <v>726</v>
      </c>
      <c r="J77" s="1" t="s">
        <v>727</v>
      </c>
      <c r="K77" s="1" t="s">
        <v>473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728</v>
      </c>
      <c r="B78" s="1" t="s">
        <v>719</v>
      </c>
      <c r="C78" s="1" t="s">
        <v>720</v>
      </c>
      <c r="D78" s="1" t="s">
        <v>721</v>
      </c>
      <c r="E78" s="1" t="s">
        <v>722</v>
      </c>
      <c r="F78" s="1" t="s">
        <v>723</v>
      </c>
      <c r="G78" s="1" t="s">
        <v>724</v>
      </c>
      <c r="H78" s="1" t="s">
        <v>725</v>
      </c>
      <c r="I78" s="1" t="s">
        <v>726</v>
      </c>
      <c r="J78" s="1" t="s">
        <v>727</v>
      </c>
      <c r="K78" s="1" t="s">
        <v>473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729</v>
      </c>
      <c r="B79" s="1" t="s">
        <v>730</v>
      </c>
      <c r="C79" s="1" t="s">
        <v>731</v>
      </c>
      <c r="D79" s="1" t="s">
        <v>732</v>
      </c>
      <c r="E79" s="1">
        <v>-12.0</v>
      </c>
      <c r="F79" s="1" t="s">
        <v>733</v>
      </c>
      <c r="G79" s="1" t="s">
        <v>734</v>
      </c>
      <c r="H79" s="1" t="s">
        <v>735</v>
      </c>
      <c r="I79" s="1" t="s">
        <v>736</v>
      </c>
      <c r="J79" s="1" t="s">
        <v>737</v>
      </c>
      <c r="K79" s="1" t="s">
        <v>738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739</v>
      </c>
      <c r="B80" s="1" t="s">
        <v>730</v>
      </c>
      <c r="C80" s="1" t="s">
        <v>731</v>
      </c>
      <c r="D80" s="1" t="s">
        <v>732</v>
      </c>
      <c r="E80" s="1">
        <v>-12.0</v>
      </c>
      <c r="F80" s="1" t="s">
        <v>733</v>
      </c>
      <c r="G80" s="1" t="s">
        <v>734</v>
      </c>
      <c r="H80" s="1" t="s">
        <v>735</v>
      </c>
      <c r="I80" s="1" t="s">
        <v>736</v>
      </c>
      <c r="J80" s="1" t="s">
        <v>737</v>
      </c>
      <c r="K80" s="1" t="s">
        <v>738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740</v>
      </c>
      <c r="B81" s="1" t="s">
        <v>741</v>
      </c>
      <c r="C81" s="1" t="s">
        <v>742</v>
      </c>
      <c r="D81" s="1" t="s">
        <v>743</v>
      </c>
      <c r="E81" s="1" t="s">
        <v>744</v>
      </c>
      <c r="F81" s="1" t="s">
        <v>745</v>
      </c>
      <c r="G81" s="1" t="s">
        <v>746</v>
      </c>
      <c r="H81" s="1" t="s">
        <v>747</v>
      </c>
      <c r="I81" s="1" t="s">
        <v>748</v>
      </c>
      <c r="J81" s="1" t="s">
        <v>749</v>
      </c>
      <c r="K81" s="1" t="s">
        <v>750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751</v>
      </c>
      <c r="B82" s="1" t="s">
        <v>752</v>
      </c>
      <c r="C82" s="1" t="s">
        <v>753</v>
      </c>
      <c r="D82" s="1" t="s">
        <v>754</v>
      </c>
      <c r="E82" s="1" t="s">
        <v>755</v>
      </c>
      <c r="F82" s="1" t="s">
        <v>756</v>
      </c>
      <c r="G82" s="1" t="s">
        <v>757</v>
      </c>
      <c r="H82" s="1" t="s">
        <v>758</v>
      </c>
      <c r="I82" s="1" t="s">
        <v>759</v>
      </c>
      <c r="J82" s="1" t="s">
        <v>760</v>
      </c>
      <c r="K82" s="1" t="s">
        <v>761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762</v>
      </c>
      <c r="B83" s="1" t="s">
        <v>763</v>
      </c>
      <c r="C83" s="1" t="s">
        <v>316</v>
      </c>
      <c r="D83" s="1" t="s">
        <v>764</v>
      </c>
      <c r="E83" s="1" t="s">
        <v>765</v>
      </c>
      <c r="F83" s="1" t="s">
        <v>766</v>
      </c>
      <c r="G83" s="1" t="s">
        <v>767</v>
      </c>
      <c r="H83" s="1" t="s">
        <v>768</v>
      </c>
      <c r="I83" s="1" t="s">
        <v>769</v>
      </c>
      <c r="J83" s="1" t="s">
        <v>770</v>
      </c>
      <c r="K83" s="1" t="s">
        <v>771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772</v>
      </c>
      <c r="B84" s="1" t="s">
        <v>773</v>
      </c>
      <c r="C84" s="1" t="s">
        <v>774</v>
      </c>
      <c r="D84" s="1" t="s">
        <v>775</v>
      </c>
      <c r="E84" s="1" t="s">
        <v>776</v>
      </c>
      <c r="F84" s="1" t="s">
        <v>777</v>
      </c>
      <c r="G84" s="1" t="s">
        <v>778</v>
      </c>
      <c r="H84" s="1" t="s">
        <v>779</v>
      </c>
      <c r="I84" s="1" t="s">
        <v>780</v>
      </c>
      <c r="J84" s="1" t="s">
        <v>781</v>
      </c>
      <c r="K84" s="1" t="s">
        <v>782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783</v>
      </c>
      <c r="B85" s="1" t="s">
        <v>699</v>
      </c>
      <c r="C85" s="1" t="s">
        <v>784</v>
      </c>
      <c r="D85" s="1" t="s">
        <v>785</v>
      </c>
      <c r="E85" s="1" t="s">
        <v>776</v>
      </c>
      <c r="F85" s="1" t="s">
        <v>786</v>
      </c>
      <c r="G85" s="1" t="s">
        <v>787</v>
      </c>
      <c r="H85" s="1" t="s">
        <v>788</v>
      </c>
      <c r="I85" s="1" t="s">
        <v>789</v>
      </c>
      <c r="J85" s="1" t="s">
        <v>790</v>
      </c>
      <c r="K85" s="1" t="s">
        <v>791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792</v>
      </c>
      <c r="B86" s="1" t="s">
        <v>699</v>
      </c>
      <c r="C86" s="1" t="s">
        <v>784</v>
      </c>
      <c r="D86" s="1" t="s">
        <v>785</v>
      </c>
      <c r="E86" s="1" t="s">
        <v>776</v>
      </c>
      <c r="F86" s="1" t="s">
        <v>786</v>
      </c>
      <c r="G86" s="1" t="s">
        <v>787</v>
      </c>
      <c r="H86" s="1" t="s">
        <v>788</v>
      </c>
      <c r="I86" s="1" t="s">
        <v>789</v>
      </c>
      <c r="J86" s="1" t="s">
        <v>790</v>
      </c>
      <c r="K86" s="1" t="s">
        <v>791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793</v>
      </c>
      <c r="B87" s="1" t="s">
        <v>794</v>
      </c>
      <c r="C87" s="1" t="s">
        <v>795</v>
      </c>
      <c r="D87" s="1" t="s">
        <v>796</v>
      </c>
      <c r="E87" s="1" t="s">
        <v>797</v>
      </c>
      <c r="F87" s="1" t="s">
        <v>798</v>
      </c>
      <c r="G87" s="1" t="s">
        <v>799</v>
      </c>
      <c r="H87" s="1" t="s">
        <v>800</v>
      </c>
      <c r="I87" s="1" t="s">
        <v>801</v>
      </c>
      <c r="J87" s="1" t="s">
        <v>802</v>
      </c>
      <c r="K87" s="1" t="s">
        <v>803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804</v>
      </c>
      <c r="B88" s="1" t="s">
        <v>805</v>
      </c>
      <c r="C88" s="1" t="s">
        <v>806</v>
      </c>
      <c r="D88" s="1" t="s">
        <v>807</v>
      </c>
      <c r="E88" s="1" t="s">
        <v>808</v>
      </c>
      <c r="F88" s="1" t="s">
        <v>797</v>
      </c>
      <c r="G88" s="1" t="s">
        <v>809</v>
      </c>
      <c r="H88" s="1" t="s">
        <v>699</v>
      </c>
      <c r="I88" s="1" t="s">
        <v>810</v>
      </c>
      <c r="J88" s="1" t="s">
        <v>811</v>
      </c>
      <c r="K88" s="1" t="s">
        <v>812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813</v>
      </c>
      <c r="B89" s="1" t="s">
        <v>814</v>
      </c>
      <c r="C89" s="1" t="s">
        <v>815</v>
      </c>
      <c r="D89" s="1" t="s">
        <v>816</v>
      </c>
      <c r="E89" s="1" t="s">
        <v>817</v>
      </c>
      <c r="F89" s="1" t="s">
        <v>818</v>
      </c>
      <c r="G89" s="1" t="s">
        <v>819</v>
      </c>
      <c r="H89" s="1" t="s">
        <v>820</v>
      </c>
      <c r="I89" s="1" t="s">
        <v>821</v>
      </c>
      <c r="J89" s="1" t="s">
        <v>822</v>
      </c>
      <c r="K89" s="1" t="s">
        <v>823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824</v>
      </c>
      <c r="B90" s="1" t="s">
        <v>814</v>
      </c>
      <c r="C90" s="1" t="s">
        <v>815</v>
      </c>
      <c r="D90" s="1" t="s">
        <v>816</v>
      </c>
      <c r="E90" s="1" t="s">
        <v>817</v>
      </c>
      <c r="F90" s="1" t="s">
        <v>818</v>
      </c>
      <c r="G90" s="1" t="s">
        <v>825</v>
      </c>
      <c r="H90" s="1" t="s">
        <v>826</v>
      </c>
      <c r="I90" s="1" t="s">
        <v>827</v>
      </c>
      <c r="J90" s="1" t="s">
        <v>828</v>
      </c>
      <c r="K90" s="1" t="s">
        <v>829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830</v>
      </c>
      <c r="C1" s="1" t="s">
        <v>831</v>
      </c>
      <c r="D1" s="1" t="s">
        <v>832</v>
      </c>
      <c r="E1" s="1" t="s">
        <v>833</v>
      </c>
      <c r="F1" s="1" t="s">
        <v>834</v>
      </c>
      <c r="G1" s="1" t="s">
        <v>835</v>
      </c>
      <c r="H1" s="1" t="s">
        <v>836</v>
      </c>
      <c r="I1" s="1" t="s">
        <v>837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838</v>
      </c>
      <c r="B2" s="1" t="s">
        <v>839</v>
      </c>
      <c r="C2" s="1" t="s">
        <v>840</v>
      </c>
      <c r="D2" s="1" t="s">
        <v>841</v>
      </c>
      <c r="E2" s="1" t="s">
        <v>842</v>
      </c>
      <c r="F2" s="1" t="s">
        <v>843</v>
      </c>
      <c r="G2" s="1" t="s">
        <v>844</v>
      </c>
      <c r="H2" s="1" t="s">
        <v>844</v>
      </c>
      <c r="I2" s="1" t="s">
        <v>845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846</v>
      </c>
      <c r="B3" s="1" t="s">
        <v>845</v>
      </c>
      <c r="C3" s="1" t="s">
        <v>847</v>
      </c>
      <c r="D3" s="1" t="s">
        <v>848</v>
      </c>
      <c r="E3" s="1" t="s">
        <v>849</v>
      </c>
      <c r="F3" s="1" t="s">
        <v>850</v>
      </c>
      <c r="G3" s="1" t="s">
        <v>851</v>
      </c>
      <c r="H3" s="1" t="s">
        <v>852</v>
      </c>
      <c r="I3" s="1" t="s">
        <v>845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853</v>
      </c>
      <c r="B4" s="1" t="s">
        <v>839</v>
      </c>
      <c r="C4" s="1" t="s">
        <v>840</v>
      </c>
      <c r="D4" s="1" t="s">
        <v>854</v>
      </c>
      <c r="E4" s="1" t="s">
        <v>855</v>
      </c>
      <c r="F4" s="1" t="s">
        <v>856</v>
      </c>
      <c r="G4" s="1" t="s">
        <v>857</v>
      </c>
      <c r="H4" s="1" t="s">
        <v>858</v>
      </c>
      <c r="I4" s="1" t="s">
        <v>859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846</v>
      </c>
      <c r="B5" s="1" t="s">
        <v>845</v>
      </c>
      <c r="C5" s="1" t="s">
        <v>847</v>
      </c>
      <c r="D5" s="1" t="s">
        <v>860</v>
      </c>
      <c r="E5" s="1" t="s">
        <v>861</v>
      </c>
      <c r="F5" s="1" t="s">
        <v>862</v>
      </c>
      <c r="G5" s="1" t="s">
        <v>863</v>
      </c>
      <c r="H5" s="1" t="s">
        <v>864</v>
      </c>
      <c r="I5" s="1" t="s">
        <v>865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866</v>
      </c>
      <c r="B6" s="1" t="s">
        <v>867</v>
      </c>
      <c r="C6" s="1" t="s">
        <v>868</v>
      </c>
      <c r="D6" s="1" t="s">
        <v>869</v>
      </c>
      <c r="E6" s="1" t="s">
        <v>870</v>
      </c>
      <c r="F6" s="1" t="s">
        <v>871</v>
      </c>
      <c r="G6" s="1" t="s">
        <v>872</v>
      </c>
      <c r="H6" s="1" t="s">
        <v>873</v>
      </c>
      <c r="I6" s="1" t="s">
        <v>874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875</v>
      </c>
      <c r="B7" s="1" t="s">
        <v>845</v>
      </c>
      <c r="C7" s="1" t="s">
        <v>845</v>
      </c>
      <c r="D7" s="1" t="s">
        <v>845</v>
      </c>
      <c r="E7" s="1" t="s">
        <v>845</v>
      </c>
      <c r="F7" s="1" t="s">
        <v>845</v>
      </c>
      <c r="G7" s="1" t="s">
        <v>845</v>
      </c>
      <c r="H7" s="1" t="s">
        <v>845</v>
      </c>
      <c r="I7" s="1" t="s">
        <v>845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876</v>
      </c>
      <c r="B8" s="1" t="s">
        <v>845</v>
      </c>
      <c r="C8" s="1" t="s">
        <v>877</v>
      </c>
      <c r="D8" s="1" t="s">
        <v>878</v>
      </c>
      <c r="E8" s="1" t="s">
        <v>879</v>
      </c>
      <c r="F8" s="1" t="s">
        <v>879</v>
      </c>
      <c r="G8" s="1" t="s">
        <v>880</v>
      </c>
      <c r="H8" s="1" t="s">
        <v>881</v>
      </c>
      <c r="I8" s="1" t="s">
        <v>882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883</v>
      </c>
      <c r="B9" s="1" t="s">
        <v>845</v>
      </c>
      <c r="C9" s="1" t="s">
        <v>845</v>
      </c>
      <c r="D9" s="1" t="s">
        <v>845</v>
      </c>
      <c r="E9" s="1" t="s">
        <v>845</v>
      </c>
      <c r="F9" s="1" t="s">
        <v>845</v>
      </c>
      <c r="G9" s="1" t="s">
        <v>884</v>
      </c>
      <c r="H9" s="1" t="s">
        <v>885</v>
      </c>
      <c r="I9" s="1" t="s">
        <v>886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887</v>
      </c>
      <c r="B10" s="1" t="s">
        <v>845</v>
      </c>
      <c r="C10" s="1" t="s">
        <v>845</v>
      </c>
      <c r="D10" s="1" t="s">
        <v>845</v>
      </c>
      <c r="E10" s="1" t="s">
        <v>845</v>
      </c>
      <c r="F10" s="1" t="s">
        <v>845</v>
      </c>
      <c r="G10" s="1" t="s">
        <v>888</v>
      </c>
      <c r="H10" s="1" t="s">
        <v>889</v>
      </c>
      <c r="I10" s="1" t="s">
        <v>890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891</v>
      </c>
      <c r="B11" s="1" t="s">
        <v>892</v>
      </c>
      <c r="C11" s="1" t="s">
        <v>893</v>
      </c>
      <c r="D11" s="1" t="s">
        <v>894</v>
      </c>
      <c r="E11" s="1" t="s">
        <v>895</v>
      </c>
      <c r="F11" s="1" t="s">
        <v>896</v>
      </c>
      <c r="G11" s="1" t="s">
        <v>897</v>
      </c>
      <c r="H11" s="1" t="s">
        <v>898</v>
      </c>
      <c r="I11" s="1" t="s">
        <v>899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900</v>
      </c>
      <c r="B12" s="1" t="s">
        <v>901</v>
      </c>
      <c r="C12" s="1" t="s">
        <v>902</v>
      </c>
      <c r="D12" s="1" t="s">
        <v>903</v>
      </c>
      <c r="E12" s="1" t="s">
        <v>904</v>
      </c>
      <c r="F12" s="1" t="s">
        <v>905</v>
      </c>
      <c r="G12" s="1" t="s">
        <v>906</v>
      </c>
      <c r="H12" s="1" t="s">
        <v>907</v>
      </c>
      <c r="I12" s="1" t="s">
        <v>908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909</v>
      </c>
      <c r="B13" s="1" t="s">
        <v>910</v>
      </c>
      <c r="C13" s="1" t="s">
        <v>911</v>
      </c>
      <c r="D13" s="1" t="s">
        <v>912</v>
      </c>
      <c r="E13" s="1" t="s">
        <v>913</v>
      </c>
      <c r="F13" s="1" t="s">
        <v>914</v>
      </c>
      <c r="G13" s="1" t="s">
        <v>915</v>
      </c>
      <c r="H13" s="1" t="s">
        <v>916</v>
      </c>
      <c r="I13" s="1" t="s">
        <v>917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918</v>
      </c>
      <c r="B14" s="1" t="s">
        <v>919</v>
      </c>
      <c r="C14" s="1" t="s">
        <v>920</v>
      </c>
      <c r="D14" s="1" t="s">
        <v>921</v>
      </c>
      <c r="E14" s="1" t="s">
        <v>922</v>
      </c>
      <c r="F14" s="1" t="s">
        <v>923</v>
      </c>
      <c r="G14" s="1" t="s">
        <v>924</v>
      </c>
      <c r="H14" s="1" t="s">
        <v>925</v>
      </c>
      <c r="I14" s="1" t="s">
        <v>926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927</v>
      </c>
      <c r="B15" s="1" t="s">
        <v>845</v>
      </c>
      <c r="C15" s="1" t="s">
        <v>845</v>
      </c>
      <c r="D15" s="1" t="s">
        <v>845</v>
      </c>
      <c r="E15" s="1" t="s">
        <v>845</v>
      </c>
      <c r="F15" s="1" t="s">
        <v>845</v>
      </c>
      <c r="G15" s="1" t="s">
        <v>845</v>
      </c>
      <c r="H15" s="1" t="s">
        <v>845</v>
      </c>
      <c r="I15" s="1" t="s">
        <v>845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928</v>
      </c>
      <c r="B16" s="1" t="s">
        <v>845</v>
      </c>
      <c r="C16" s="1" t="s">
        <v>845</v>
      </c>
      <c r="D16" s="1" t="s">
        <v>845</v>
      </c>
      <c r="E16" s="1" t="s">
        <v>845</v>
      </c>
      <c r="F16" s="1" t="s">
        <v>845</v>
      </c>
      <c r="G16" s="1" t="s">
        <v>845</v>
      </c>
      <c r="H16" s="1" t="s">
        <v>845</v>
      </c>
      <c r="I16" s="1" t="s">
        <v>845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929</v>
      </c>
      <c r="B17" s="1" t="s">
        <v>145</v>
      </c>
      <c r="C17" s="1" t="s">
        <v>143</v>
      </c>
      <c r="D17" s="1" t="s">
        <v>146</v>
      </c>
      <c r="E17" s="1" t="s">
        <v>147</v>
      </c>
      <c r="F17" s="1" t="s">
        <v>148</v>
      </c>
      <c r="G17" s="1" t="s">
        <v>930</v>
      </c>
      <c r="H17" s="1" t="s">
        <v>931</v>
      </c>
      <c r="I17" s="1" t="s">
        <v>932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933</v>
      </c>
      <c r="B18" s="1" t="s">
        <v>845</v>
      </c>
      <c r="C18" s="1" t="s">
        <v>845</v>
      </c>
      <c r="D18" s="1" t="s">
        <v>845</v>
      </c>
      <c r="E18" s="1" t="s">
        <v>845</v>
      </c>
      <c r="F18" s="1" t="s">
        <v>845</v>
      </c>
      <c r="G18" s="1" t="s">
        <v>845</v>
      </c>
      <c r="H18" s="1" t="s">
        <v>845</v>
      </c>
      <c r="I18" s="1" t="s">
        <v>845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934</v>
      </c>
      <c r="B19" s="1" t="s">
        <v>845</v>
      </c>
      <c r="C19" s="1" t="s">
        <v>845</v>
      </c>
      <c r="D19" s="1" t="s">
        <v>845</v>
      </c>
      <c r="E19" s="1" t="s">
        <v>845</v>
      </c>
      <c r="F19" s="1" t="s">
        <v>845</v>
      </c>
      <c r="G19" s="1" t="s">
        <v>935</v>
      </c>
      <c r="H19" s="1" t="s">
        <v>936</v>
      </c>
      <c r="I19" s="1" t="s">
        <v>937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938</v>
      </c>
      <c r="B20" s="1" t="s">
        <v>939</v>
      </c>
      <c r="C20" s="1" t="s">
        <v>940</v>
      </c>
      <c r="D20" s="1" t="s">
        <v>941</v>
      </c>
      <c r="E20" s="1" t="s">
        <v>942</v>
      </c>
      <c r="F20" s="1" t="s">
        <v>943</v>
      </c>
      <c r="G20" s="1" t="s">
        <v>944</v>
      </c>
      <c r="H20" s="1" t="s">
        <v>945</v>
      </c>
      <c r="I20" s="1" t="s">
        <v>946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947</v>
      </c>
      <c r="B21" s="1" t="s">
        <v>948</v>
      </c>
      <c r="C21" s="1" t="s">
        <v>949</v>
      </c>
      <c r="D21" s="1" t="s">
        <v>950</v>
      </c>
      <c r="E21" s="1" t="s">
        <v>951</v>
      </c>
      <c r="F21" s="1" t="s">
        <v>952</v>
      </c>
      <c r="G21" s="1" t="s">
        <v>953</v>
      </c>
      <c r="H21" s="1" t="s">
        <v>954</v>
      </c>
      <c r="I21" s="1" t="s">
        <v>955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956</v>
      </c>
      <c r="B22" s="1" t="s">
        <v>957</v>
      </c>
      <c r="C22" s="1" t="s">
        <v>958</v>
      </c>
      <c r="D22" s="1" t="s">
        <v>959</v>
      </c>
      <c r="E22" s="1" t="s">
        <v>960</v>
      </c>
      <c r="F22" s="1" t="s">
        <v>961</v>
      </c>
      <c r="G22" s="1" t="s">
        <v>962</v>
      </c>
      <c r="H22" s="1" t="s">
        <v>963</v>
      </c>
      <c r="I22" s="1" t="s">
        <v>964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965</v>
      </c>
      <c r="B23" s="1" t="s">
        <v>845</v>
      </c>
      <c r="C23" s="1" t="s">
        <v>845</v>
      </c>
      <c r="D23" s="1" t="s">
        <v>966</v>
      </c>
      <c r="E23" s="1" t="s">
        <v>967</v>
      </c>
      <c r="F23" s="1" t="s">
        <v>968</v>
      </c>
      <c r="G23" s="1" t="s">
        <v>969</v>
      </c>
      <c r="H23" s="1" t="s">
        <v>970</v>
      </c>
      <c r="I23" s="1" t="s">
        <v>971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972</v>
      </c>
      <c r="B24" s="1" t="s">
        <v>973</v>
      </c>
      <c r="C24" s="1" t="s">
        <v>974</v>
      </c>
      <c r="D24" s="1" t="s">
        <v>975</v>
      </c>
      <c r="E24" s="1" t="s">
        <v>976</v>
      </c>
      <c r="F24" s="1" t="s">
        <v>977</v>
      </c>
      <c r="G24" s="1" t="s">
        <v>978</v>
      </c>
      <c r="H24" s="1" t="s">
        <v>978</v>
      </c>
      <c r="I24" s="1" t="s">
        <v>978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979</v>
      </c>
      <c r="B25" s="1" t="s">
        <v>980</v>
      </c>
      <c r="C25" s="1" t="s">
        <v>981</v>
      </c>
      <c r="D25" s="1" t="s">
        <v>982</v>
      </c>
      <c r="E25" s="1" t="s">
        <v>983</v>
      </c>
      <c r="F25" s="1" t="s">
        <v>984</v>
      </c>
      <c r="G25" s="1" t="s">
        <v>985</v>
      </c>
      <c r="H25" s="1" t="s">
        <v>985</v>
      </c>
      <c r="I25" s="1" t="s">
        <v>845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986</v>
      </c>
      <c r="B26" s="1" t="s">
        <v>987</v>
      </c>
      <c r="C26" s="1" t="s">
        <v>988</v>
      </c>
      <c r="D26" s="1" t="s">
        <v>989</v>
      </c>
      <c r="E26" s="1" t="s">
        <v>990</v>
      </c>
      <c r="F26" s="1" t="s">
        <v>991</v>
      </c>
      <c r="G26" s="1" t="s">
        <v>845</v>
      </c>
      <c r="H26" s="1" t="s">
        <v>845</v>
      </c>
      <c r="I26" s="1" t="s">
        <v>845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992</v>
      </c>
      <c r="B2" s="1" t="s">
        <v>993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994</v>
      </c>
      <c r="B3" s="1" t="s">
        <v>995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996</v>
      </c>
      <c r="B4" s="1" t="s">
        <v>997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998</v>
      </c>
      <c r="B5" s="1" t="s">
        <v>999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1000</v>
      </c>
      <c r="B6" s="1" t="s">
        <v>1001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1002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1003</v>
      </c>
      <c r="B8" s="1" t="s">
        <v>1004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1005</v>
      </c>
      <c r="B9" s="4" t="s">
        <v>1006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1007</v>
      </c>
      <c r="B10" s="1" t="s">
        <v>1008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1009</v>
      </c>
      <c r="B11" s="1" t="s">
        <v>1010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1011</v>
      </c>
      <c r="B12" s="1" t="s">
        <v>1008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1012</v>
      </c>
      <c r="B13" s="1" t="s">
        <v>1013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1014</v>
      </c>
      <c r="B14" s="1" t="s">
        <v>1015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1016</v>
      </c>
      <c r="B15" s="1" t="s">
        <v>1013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1017</v>
      </c>
      <c r="B16" s="1" t="s">
        <v>1018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1019</v>
      </c>
      <c r="B17" s="1" t="s">
        <v>1020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1021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1022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1023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1024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1025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1026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1027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1028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1029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1030</v>
      </c>
      <c r="B27" s="1">
        <v>14.3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1031</v>
      </c>
      <c r="B28" s="1">
        <v>14.56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1032</v>
      </c>
      <c r="B29" s="1">
        <v>14.02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1033</v>
      </c>
      <c r="B30" s="1">
        <v>14.68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1034</v>
      </c>
      <c r="B31" s="1">
        <v>14.3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1035</v>
      </c>
      <c r="B32" s="1">
        <v>14.56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1036</v>
      </c>
      <c r="B33" s="1">
        <v>14.02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1037</v>
      </c>
      <c r="B34" s="1">
        <v>14.68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1038</v>
      </c>
      <c r="B35" s="1">
        <v>1.131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1039</v>
      </c>
      <c r="B36" s="1">
        <v>19.5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1040</v>
      </c>
      <c r="B37" s="1">
        <v>17.292131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1041</v>
      </c>
      <c r="B38" s="1">
        <v>417700.0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1042</v>
      </c>
      <c r="B39" s="1">
        <v>417700.0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1043</v>
      </c>
      <c r="B40" s="1">
        <v>619103.0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1044</v>
      </c>
      <c r="B41" s="1">
        <v>397630.0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1045</v>
      </c>
      <c r="B42" s="1">
        <v>397630.0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1046</v>
      </c>
      <c r="B43" s="1">
        <v>13.0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1047</v>
      </c>
      <c r="B44" s="1">
        <v>15.0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1048</v>
      </c>
      <c r="B45" s="1">
        <v>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1049</v>
      </c>
      <c r="B46" s="1">
        <v>1200.0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1050</v>
      </c>
      <c r="B47" s="1">
        <v>1.456074368E9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1051</v>
      </c>
      <c r="B48" s="1">
        <v>8.2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1052</v>
      </c>
      <c r="B49" s="1">
        <v>18.27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1053</v>
      </c>
      <c r="B50" s="1">
        <v>15.1942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1054</v>
      </c>
      <c r="B51" s="1">
        <v>13.71845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1055</v>
      </c>
      <c r="B52" s="1" t="s">
        <v>1056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1057</v>
      </c>
      <c r="B53" s="1">
        <v>1.336978688E9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1058</v>
      </c>
      <c r="B54" s="1">
        <v>9.3493827E7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1059</v>
      </c>
      <c r="B55" s="1">
        <v>1.03307E8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1060</v>
      </c>
      <c r="B56" s="1">
        <v>2367752.0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1061</v>
      </c>
      <c r="B57" s="1">
        <v>3036306.0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1062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1063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1064</v>
      </c>
      <c r="B60" s="1">
        <v>0.0227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1065</v>
      </c>
      <c r="B61" s="1">
        <v>0.009380001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1066</v>
      </c>
      <c r="B62" s="1">
        <v>0.52967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1067</v>
      </c>
      <c r="B63" s="1">
        <v>4.08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1068</v>
      </c>
      <c r="B64" s="1">
        <v>1.03709E8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1069</v>
      </c>
      <c r="B65" s="1">
        <v>5.531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1070</v>
      </c>
      <c r="B66" s="1">
        <v>2.5384197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1071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1072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1073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1074</v>
      </c>
      <c r="B70" s="1">
        <v>1.515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1075</v>
      </c>
      <c r="B71" s="1">
        <v>7.4495E7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1076</v>
      </c>
      <c r="B72" s="1">
        <v>0.72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1077</v>
      </c>
      <c r="B73" s="1">
        <v>0.85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1078</v>
      </c>
      <c r="B74" s="1">
        <v>-94.034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1079</v>
      </c>
      <c r="B75" s="1">
        <v>0.49361706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1080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1081</v>
      </c>
      <c r="B77" s="1" t="s">
        <v>1082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1083</v>
      </c>
      <c r="B78" s="1" t="s">
        <v>1084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1085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1086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1087</v>
      </c>
      <c r="B81" s="1" t="s">
        <v>1088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1089</v>
      </c>
      <c r="B82" s="1" t="s">
        <v>1090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1091</v>
      </c>
      <c r="B83" s="1">
        <v>1.173879E9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1092</v>
      </c>
      <c r="B84" s="1" t="s">
        <v>1093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1094</v>
      </c>
      <c r="B85" s="1" t="s">
        <v>1095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1096</v>
      </c>
      <c r="B86" s="1" t="s">
        <v>1097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1098</v>
      </c>
      <c r="B87" s="1" t="s">
        <v>1099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1100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1101</v>
      </c>
      <c r="B89" s="1">
        <v>14.04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1102</v>
      </c>
      <c r="B90" s="1">
        <v>20.0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1103</v>
      </c>
      <c r="B91" s="1">
        <v>16.5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1104</v>
      </c>
      <c r="B92" s="1">
        <v>17.66667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1105</v>
      </c>
      <c r="B93" s="1">
        <v>16.5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1106</v>
      </c>
      <c r="B94" s="1">
        <v>1.91667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1107</v>
      </c>
      <c r="B95" s="1" t="s">
        <v>1108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1109</v>
      </c>
      <c r="B96" s="1">
        <v>3.0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1110</v>
      </c>
      <c r="B97" s="1">
        <v>1.13491E8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1111</v>
      </c>
      <c r="B98" s="1">
        <v>1.099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1112</v>
      </c>
      <c r="B99" s="1">
        <v>-1.4218E7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1113</v>
      </c>
      <c r="B100" s="1">
        <v>40000.0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1114</v>
      </c>
      <c r="B101" s="1">
        <v>31.964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1115</v>
      </c>
      <c r="B102" s="1">
        <v>32.545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1116</v>
      </c>
      <c r="B103" s="1">
        <v>0.007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1117</v>
      </c>
      <c r="B104" s="1">
        <v>-0.01694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1118</v>
      </c>
      <c r="B105" s="1">
        <v>0.14029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1119</v>
      </c>
      <c r="B106" s="1">
        <v>-3.48555E7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1120</v>
      </c>
      <c r="B107" s="1">
        <v>-9507000.0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1121</v>
      </c>
      <c r="B108" s="1">
        <v>1.51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1122</v>
      </c>
      <c r="B109" s="1" t="s">
        <v>1056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1123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-97.0</v>
      </c>
      <c r="C3" s="1">
        <v>-92.0</v>
      </c>
      <c r="D3" s="1">
        <v>16.0</v>
      </c>
      <c r="E3" s="1">
        <v>-3.0</v>
      </c>
      <c r="F3" s="1">
        <v>-4.0</v>
      </c>
      <c r="G3" s="1">
        <v>-6.0</v>
      </c>
      <c r="H3" s="1">
        <v>-7.0</v>
      </c>
      <c r="I3" s="1">
        <v>-10.0</v>
      </c>
      <c r="J3" s="1">
        <v>-10.0</v>
      </c>
      <c r="K3" s="1">
        <v>-20.0</v>
      </c>
      <c r="L3" s="1">
        <f>IF(K3*FORECAST(L2,B3:K3,B2:K2)&gt;0,FORECAST(L2,B3:K3,B2:K2),K3)*$X$1</f>
        <v>-20</v>
      </c>
      <c r="M3" s="1">
        <f>IF(L3*FORECAST(M2,B3:L3,B2:L2)&gt;0,FORECAST(M2,B3:L3,B2:L2),L3)*$X$1</f>
        <v>-20</v>
      </c>
      <c r="N3" s="1">
        <f>IF(M3*FORECAST(N2,B3:M3,B2:M2)&gt;0,FORECAST(N2,B3:M3,B2:M2),M3)*$X$1</f>
        <v>-20</v>
      </c>
      <c r="O3" s="1">
        <f>IF(N3*FORECAST(O2,B3:N3,B2:N2)&gt;0,FORECAST(O2,B3:N3,B2:N2),N3)*$X$1</f>
        <v>-20</v>
      </c>
      <c r="P3" s="1">
        <f>IF(O3*FORECAST(P2,B3:O3,B2:O2)&gt;0,FORECAST(P2,B3:O3,B2:O2),O3)*$X$1</f>
        <v>-1.67032967</v>
      </c>
      <c r="Q3" s="1">
        <f>IF(P3*FORECAST(Q2,B3:P3,B2:P2)&gt;0,FORECAST(Q2,B3:P3,B2:P2),P3)*$X$1</f>
        <v>-1.67032967</v>
      </c>
      <c r="R3" s="1">
        <f>IF(Q3*FORECAST(R2,B3:Q3,B2:Q2)&gt;0,FORECAST(R2,B3:Q3,B2:Q2),Q3)*$X$1</f>
        <v>-1.67032967</v>
      </c>
      <c r="S3" s="5">
        <f>IF(R3*FORECAST(S2,B3:R3,B2:R2)&gt;0,FORECAST(S2,B3:R3,B2:R2),R3)*$X$1</f>
        <v>-1.67032967</v>
      </c>
      <c r="T3" s="5">
        <f>IF(S3*FORECAST(T2,B3:S3,B2:S2)&gt;0,FORECAST(T2,B3:S3,B2:S2),S3)*$X$1</f>
        <v>-1.67032967</v>
      </c>
      <c r="U3" s="5">
        <f>IF(T3*FORECAST(U2,B3:T3,B2:T2)&gt;0,FORECAST(U2,B3:T3,B2:T2),T3)*$X$1</f>
        <v>-1.67032967</v>
      </c>
      <c r="V3" s="5">
        <f>IF(U3*FORECAST(V2,B3:U3,B2:U2)&gt;0,FORECAST(V2,B3:U3,B2:U2),U3)*$X$1</f>
        <v>-1.67032967</v>
      </c>
      <c r="W3" s="5">
        <f>IF(V3*FORECAST(W2,B3:V3,B2:V2)&gt;0,FORECAST(W2,B3:V3,B2:V2),V3)*$X$1</f>
        <v>-1.67032967</v>
      </c>
      <c r="X3" s="2"/>
      <c r="Y3" s="2"/>
      <c r="Z3" s="2"/>
    </row>
    <row r="4">
      <c r="A4" s="3" t="s">
        <v>104</v>
      </c>
      <c r="B4" s="1">
        <v>-86.0</v>
      </c>
      <c r="C4" s="1">
        <v>-75.0</v>
      </c>
      <c r="D4" s="1">
        <v>-139.0</v>
      </c>
      <c r="E4" s="1">
        <v>-160.0</v>
      </c>
      <c r="F4" s="1">
        <v>-130.0</v>
      </c>
      <c r="G4" s="1">
        <v>-71.0</v>
      </c>
      <c r="H4" s="1">
        <v>-93.0</v>
      </c>
      <c r="I4" s="1">
        <v>-56.0</v>
      </c>
      <c r="J4" s="1">
        <v>-29.0</v>
      </c>
      <c r="K4" s="1">
        <v>-68.0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1124</v>
      </c>
      <c r="B5" s="1">
        <v>64.0</v>
      </c>
      <c r="C5" s="1">
        <v>69.0</v>
      </c>
      <c r="D5" s="1">
        <v>78.0</v>
      </c>
      <c r="E5" s="1">
        <v>81.0</v>
      </c>
      <c r="F5" s="1">
        <v>85.0</v>
      </c>
      <c r="G5" s="1">
        <v>86.0</v>
      </c>
      <c r="H5" s="1">
        <v>91.0</v>
      </c>
      <c r="I5" s="1">
        <v>95.0</v>
      </c>
      <c r="J5" s="1">
        <v>98.0</v>
      </c>
      <c r="K5" s="1">
        <v>103.0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1125</v>
      </c>
      <c r="L7" s="1">
        <f>IF(W3*FORECAST(W2,B3:W3,B2:W2)&gt;0,FORECAST(W2,B3:W3,B2:W2),V3)*$X$1 * (1+0.02)/(0.0842-0.02)</f>
        <v>-26.53794803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1126</v>
      </c>
      <c r="L8" s="6">
        <f t="array" ref="L8">NPV(0.0842,M3:W3)</f>
        <v>-58.56685157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1127</v>
      </c>
      <c r="L9" s="6">
        <f t="array" ref="L9">NPV(0.0842,M16:W16)</f>
        <v>-10.90596016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1128</v>
      </c>
      <c r="L10" s="6">
        <f>L8 + L9</f>
        <v>-69.47281173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-68.0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1129</v>
      </c>
      <c r="L12" s="6">
        <f>L10 - L11</f>
        <v>-1.472811727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1130</v>
      </c>
      <c r="L13" s="1">
        <v>103.0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-0.01429914298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-26.53794803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-16.0</v>
      </c>
      <c r="C3" s="1">
        <v>-16.0</v>
      </c>
      <c r="D3" s="1">
        <v>-55.0</v>
      </c>
      <c r="E3" s="1">
        <v>-6.0</v>
      </c>
      <c r="F3" s="1">
        <v>-5.0</v>
      </c>
      <c r="G3" s="1">
        <v>-4.0</v>
      </c>
      <c r="H3" s="1">
        <v>-7.0</v>
      </c>
      <c r="I3" s="1">
        <v>6.0</v>
      </c>
      <c r="J3" s="1">
        <v>17.0</v>
      </c>
      <c r="K3" s="1">
        <v>48.0</v>
      </c>
      <c r="L3" s="1">
        <f>IF(K3*FORECAST(L2,B3:K3,B2:K2)&gt;0,FORECAST(L2,B3:K3,B2:K2),K3)*$X$1</f>
        <v>33.2</v>
      </c>
      <c r="M3" s="1">
        <f>IF(L3*FORECAST(M2,B3:L3,B2:L2)&gt;0,FORECAST(M2,B3:L3,B2:L2),L3)*$X$1</f>
        <v>39.92727273</v>
      </c>
      <c r="N3" s="1">
        <f>IF(M3*FORECAST(N2,B3:M3,B2:M2)&gt;0,FORECAST(N2,B3:M3,B2:M2),M3)*$X$1</f>
        <v>46.65454545</v>
      </c>
      <c r="O3" s="1">
        <f>IF(N3*FORECAST(O2,B3:N3,B2:N2)&gt;0,FORECAST(O2,B3:N3,B2:N2),N3)*$X$1</f>
        <v>53.38181818</v>
      </c>
      <c r="P3" s="1">
        <f>IF(O3*FORECAST(P2,B3:O3,B2:O2)&gt;0,FORECAST(P2,B3:O3,B2:O2),O3)*$X$1</f>
        <v>60.10909091</v>
      </c>
      <c r="Q3" s="1">
        <f>IF(P3*FORECAST(Q2,B3:P3,B2:P2)&gt;0,FORECAST(Q2,B3:P3,B2:P2),P3)*$X$1</f>
        <v>66.83636364</v>
      </c>
      <c r="R3" s="1">
        <f>IF(Q3*FORECAST(R2,B3:Q3,B2:Q2)&gt;0,FORECAST(R2,B3:Q3,B2:Q2),Q3)*$X$1</f>
        <v>73.56363636</v>
      </c>
      <c r="S3" s="5">
        <f>IF(R3*FORECAST(S2,B3:R3,B2:R2)&gt;0,FORECAST(S2,B3:R3,B2:R2),R3)*$X$1</f>
        <v>80.29090909</v>
      </c>
      <c r="T3" s="5">
        <f>IF(S3*FORECAST(T2,B3:S3,B2:S2)&gt;0,FORECAST(T2,B3:S3,B2:S2),S3)*$X$1</f>
        <v>87.01818182</v>
      </c>
      <c r="U3" s="5">
        <f>IF(T3*FORECAST(U2,B3:T3,B2:T2)&gt;0,FORECAST(U2,B3:T3,B2:T2),T3)*$X$1</f>
        <v>93.74545455</v>
      </c>
      <c r="V3" s="5">
        <f>IF(U3*FORECAST(V2,B3:U3,B2:U2)&gt;0,FORECAST(V2,B3:U3,B2:U2),U3)*$X$1</f>
        <v>100.4727273</v>
      </c>
      <c r="W3" s="5">
        <f>IF(V3*FORECAST(W2,B3:V3,B2:V2)&gt;0,FORECAST(W2,B3:V3,B2:V2),V3)*$X$1</f>
        <v>107.2</v>
      </c>
      <c r="X3" s="2"/>
      <c r="Y3" s="2"/>
      <c r="Z3" s="2"/>
    </row>
    <row r="4">
      <c r="A4" s="3" t="s">
        <v>104</v>
      </c>
      <c r="B4" s="1">
        <v>-86.0</v>
      </c>
      <c r="C4" s="1">
        <v>-75.0</v>
      </c>
      <c r="D4" s="1">
        <v>-139.0</v>
      </c>
      <c r="E4" s="1">
        <v>-160.0</v>
      </c>
      <c r="F4" s="1">
        <v>-130.0</v>
      </c>
      <c r="G4" s="1">
        <v>-71.0</v>
      </c>
      <c r="H4" s="1">
        <v>-93.0</v>
      </c>
      <c r="I4" s="1">
        <v>-56.0</v>
      </c>
      <c r="J4" s="1">
        <v>-29.0</v>
      </c>
      <c r="K4" s="1">
        <v>-68.0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1124</v>
      </c>
      <c r="B5" s="1">
        <v>64.0</v>
      </c>
      <c r="C5" s="1">
        <v>69.0</v>
      </c>
      <c r="D5" s="1">
        <v>78.0</v>
      </c>
      <c r="E5" s="1">
        <v>81.0</v>
      </c>
      <c r="F5" s="1">
        <v>85.0</v>
      </c>
      <c r="G5" s="1">
        <v>86.0</v>
      </c>
      <c r="H5" s="1">
        <v>91.0</v>
      </c>
      <c r="I5" s="1">
        <v>95.0</v>
      </c>
      <c r="J5" s="1">
        <v>98.0</v>
      </c>
      <c r="K5" s="1">
        <v>103.0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1125</v>
      </c>
      <c r="L7" s="1">
        <f>IF(W3*FORECAST(W2,B3:W3,B2:W2)&gt;0,FORECAST(W2,B3:W3,B2:W2),V3)*$X$1 * (1+0.02)/(0.0842-0.02)</f>
        <v>1703.17757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1126</v>
      </c>
      <c r="L8" s="6">
        <f t="array" ref="L8">NPV(0.0842,M3:W3)</f>
        <v>477.0833091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1127</v>
      </c>
      <c r="L9" s="6">
        <f t="array" ref="L9">NPV(0.0842,M16:W16)</f>
        <v>699.9330432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1128</v>
      </c>
      <c r="L10" s="6">
        <f>L8 + L9</f>
        <v>1177.016352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-68.0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1129</v>
      </c>
      <c r="L12" s="6">
        <f>L10 - L11</f>
        <v>1245.016352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1130</v>
      </c>
      <c r="L13" s="1">
        <v>103.0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12.0875374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1703.17757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