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<sst xmlns="http://schemas.openxmlformats.org/spreadsheetml/2006/main" count="1493" uniqueCount="1076">
  <si>
    <t>ticker</t>
  </si>
  <si>
    <t>LRFC</t>
  </si>
  <si>
    <t>nombre</t>
  </si>
  <si>
    <t>LOGAN RIDGE FINANCE CORPO</t>
  </si>
  <si>
    <t>empresa</t>
  </si>
  <si>
    <t>Investment Management &amp; Fund Operators</t>
  </si>
  <si>
    <t>Open</t>
  </si>
  <si>
    <t>Target Price</t>
  </si>
  <si>
    <t>Upside</t>
  </si>
  <si>
    <t>-253.14%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</si>
  <si>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</si>
  <si>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</si>
  <si>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</si>
  <si>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</si>
  <si>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</si>
  <si>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</si>
  <si>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</si>
  <si>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-22.77%</t>
  </si>
  <si>
    <t>Total Assets Growth</t>
  </si>
  <si>
    <t>-13.11%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</si>
  <si>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</si>
  <si>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</si>
  <si>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</si>
  <si>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</si>
  <si>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</si>
  <si>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(Gain) Loss on Sale of Investments -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</si>
  <si>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</si>
  <si>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</si>
  <si>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</si>
  <si>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</si>
  <si>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</si>
  <si>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</si>
  <si>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</si>
  <si>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</si>
  <si>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</si>
  <si>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</si>
  <si>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</si>
  <si>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</si>
  <si>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</si>
  <si>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</si>
  <si>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</si>
  <si>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</si>
  <si>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</si>
  <si>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</si>
  <si>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</si>
  <si>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</si>
  <si>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</si>
  <si>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</si>
  <si>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</si>
  <si>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</si>
  <si>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</si>
  <si>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</si>
  <si>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</si>
  <si>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</si>
  <si>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</si>
  <si>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</si>
  <si>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</si>
  <si>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Long-term Investments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</si>
  <si>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</si>
  <si>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</si>
  <si>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</si>
  <si>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</si>
  <si>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</si>
  <si>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</si>
  <si>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</si>
  <si>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</si>
  <si>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Other Current Liabilities</t>
  </si>
  <si>
    <t>Total Current Liabilities</t>
  </si>
  <si>
    <t>Long-Term Debt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</si>
  <si>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</si>
  <si>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</si>
  <si>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</si>
  <si>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</si>
  <si>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</si>
  <si>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</si>
  <si>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</si>
  <si>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</si>
  <si>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</si>
  <si>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</si>
  <si>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</si>
  <si>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</si>
  <si>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111.37</t>
  </si>
  <si>
    <t>102.22</t>
  </si>
  <si>
    <t>94.75</t>
  </si>
  <si>
    <t>83.46</t>
  </si>
  <si>
    <t>71.26</t>
  </si>
  <si>
    <t>54.84</t>
  </si>
  <si>
    <t>40.19</t>
  </si>
  <si>
    <t>39.48</t>
  </si>
  <si>
    <t>35.04</t>
  </si>
  <si>
    <t>33.34</t>
  </si>
  <si>
    <t>Tangible Book Value</t>
  </si>
  <si>
    <t>Tangible Book Value Per Share</t>
  </si>
  <si>
    <t>Total Debt</t>
  </si>
  <si>
    <t>Net Debt</t>
  </si>
  <si>
    <t>Account Code - Inventory Valuation</t>
  </si>
  <si>
    <t>Interest And Invest. Income (Rev)</t>
  </si>
  <si>
    <t>Total Revenues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</si>
  <si>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</si>
  <si>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</si>
  <si>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</si>
  <si>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</si>
  <si>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</si>
  <si>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</si>
  <si>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</si>
  <si>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</si>
  <si>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</si>
  <si>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</si>
  <si>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</si>
  <si>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</si>
  <si>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</si>
  <si>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</si>
  <si>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</si>
  <si>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</si>
  <si>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</si>
  <si>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</si>
  <si>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</si>
  <si>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-1.59</t>
  </si>
  <si>
    <t>5.46</t>
  </si>
  <si>
    <t>3.47</t>
  </si>
  <si>
    <t>-2.63</t>
  </si>
  <si>
    <t>-6.01</t>
  </si>
  <si>
    <t>-10.29</t>
  </si>
  <si>
    <t>-13.08</t>
  </si>
  <si>
    <t>-0.71</t>
  </si>
  <si>
    <t>-4.44</t>
  </si>
  <si>
    <t>-0.92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</si>
  <si>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</si>
  <si>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</si>
  <si>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</si>
  <si>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</si>
  <si>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</si>
  <si>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</si>
  <si>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5.77</t>
  </si>
  <si>
    <t>6.24</t>
  </si>
  <si>
    <t>3.34</t>
  </si>
  <si>
    <t>5.35</t>
  </si>
  <si>
    <t>3.03</t>
  </si>
  <si>
    <t>0.01</t>
  </si>
  <si>
    <t>-0.83</t>
  </si>
  <si>
    <t>-0.27</t>
  </si>
  <si>
    <t>0.89</t>
  </si>
  <si>
    <t>Normalized Diluted EPS</t>
  </si>
  <si>
    <t>Dividend Per Share</t>
  </si>
  <si>
    <t>11.28</t>
  </si>
  <si>
    <t>10.8</t>
  </si>
  <si>
    <t>8.52</t>
  </si>
  <si>
    <t>1.5</t>
  </si>
  <si>
    <t>0.96</t>
  </si>
  <si>
    <t>Payout Ratio</t>
  </si>
  <si>
    <t>-709.1</t>
  </si>
  <si>
    <t>201.88</t>
  </si>
  <si>
    <t>299.08</t>
  </si>
  <si>
    <t>-310.87</t>
  </si>
  <si>
    <t>-94.95</t>
  </si>
  <si>
    <t>-53.84</t>
  </si>
  <si>
    <t>-10.49</t>
  </si>
  <si>
    <t>-103.91</t>
  </si>
  <si>
    <t>EBITA</t>
  </si>
  <si>
    <t>EBIT</t>
  </si>
  <si>
    <t>Total Revenues (As Reported)</t>
  </si>
  <si>
    <t>Effective Tax Rate - (Ratio)</t>
  </si>
  <si>
    <t>-22.63</t>
  </si>
  <si>
    <t>10.68</t>
  </si>
  <si>
    <t>-2.32</t>
  </si>
  <si>
    <t>Deferred Domestic Taxes</t>
  </si>
  <si>
    <t>0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</si>
  <si>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</si>
  <si>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</si>
  <si>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</si>
  <si>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</si>
  <si>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</si>
  <si>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Profitability</t>
  </si>
  <si>
    <t>Return on Assets</t>
  </si>
  <si>
    <t>4.06</t>
  </si>
  <si>
    <t>4.73</t>
  </si>
  <si>
    <t>5.01</t>
  </si>
  <si>
    <t>4.14</t>
  </si>
  <si>
    <t>4.05</t>
  </si>
  <si>
    <t>4.1</t>
  </si>
  <si>
    <t>2.52</t>
  </si>
  <si>
    <t>1.53</t>
  </si>
  <si>
    <t>1.82</t>
  </si>
  <si>
    <t>3.7</t>
  </si>
  <si>
    <t>Return on Total Capital</t>
  </si>
  <si>
    <t>4.76</t>
  </si>
  <si>
    <t>5.08</t>
  </si>
  <si>
    <t>4.24</t>
  </si>
  <si>
    <t>4.13</t>
  </si>
  <si>
    <t>4.15</t>
  </si>
  <si>
    <t>2.56</t>
  </si>
  <si>
    <t>1.58</t>
  </si>
  <si>
    <t>1.88</t>
  </si>
  <si>
    <t>3.78</t>
  </si>
  <si>
    <t>Return On Equity %</t>
  </si>
  <si>
    <t>-1.35</t>
  </si>
  <si>
    <t>5.44</t>
  </si>
  <si>
    <t>3.52</t>
  </si>
  <si>
    <t>-2.96</t>
  </si>
  <si>
    <t>-7.77</t>
  </si>
  <si>
    <t>-16.32</t>
  </si>
  <si>
    <t>-27.58</t>
  </si>
  <si>
    <t>-1.78</t>
  </si>
  <si>
    <t>-11.9</t>
  </si>
  <si>
    <t>-2.7</t>
  </si>
  <si>
    <t>Return on Common Equity</t>
  </si>
  <si>
    <t>Margin Analysis</t>
  </si>
  <si>
    <t>Gross Profit Margin %</t>
  </si>
  <si>
    <t>SG&amp;A Margin</t>
  </si>
  <si>
    <t>32.68</t>
  </si>
  <si>
    <t>30.68</t>
  </si>
  <si>
    <t>28.63</t>
  </si>
  <si>
    <t>27.42</t>
  </si>
  <si>
    <t>29.58</t>
  </si>
  <si>
    <t>31.5</t>
  </si>
  <si>
    <t>42.52</t>
  </si>
  <si>
    <t>58.36</t>
  </si>
  <si>
    <t>55.43</t>
  </si>
  <si>
    <t>39.65</t>
  </si>
  <si>
    <t>EBITA Margin %</t>
  </si>
  <si>
    <t>67.32</t>
  </si>
  <si>
    <t>69.32</t>
  </si>
  <si>
    <t>71.37</t>
  </si>
  <si>
    <t>72.58</t>
  </si>
  <si>
    <t>70.42</t>
  </si>
  <si>
    <t>68.5</t>
  </si>
  <si>
    <t>57.48</t>
  </si>
  <si>
    <t>41.64</t>
  </si>
  <si>
    <t>44.57</t>
  </si>
  <si>
    <t>60.35</t>
  </si>
  <si>
    <t>EBIT Margin %</t>
  </si>
  <si>
    <t>Income From Continuing Operations Margin %</t>
  </si>
  <si>
    <t>-6.95</t>
  </si>
  <si>
    <t>21.65</t>
  </si>
  <si>
    <t>13.4</t>
  </si>
  <si>
    <t>-13.67</t>
  </si>
  <si>
    <t>-33.89</t>
  </si>
  <si>
    <t>-62.78</t>
  </si>
  <si>
    <t>-134.04</t>
  </si>
  <si>
    <t>-11.45</t>
  </si>
  <si>
    <t>-80.55</t>
  </si>
  <si>
    <t>-12.3</t>
  </si>
  <si>
    <t>Net Income Margin %</t>
  </si>
  <si>
    <t>Net Avail. For Common Margin %</t>
  </si>
  <si>
    <t>Normalized Net Income Margin</t>
  </si>
  <si>
    <t>25.2</t>
  </si>
  <si>
    <t>24.74</t>
  </si>
  <si>
    <t>24.08</t>
  </si>
  <si>
    <t>17.34</t>
  </si>
  <si>
    <t>30.15</t>
  </si>
  <si>
    <t>18.51</t>
  </si>
  <si>
    <t>0.14</t>
  </si>
  <si>
    <t>-13.4</t>
  </si>
  <si>
    <t>-4.87</t>
  </si>
  <si>
    <t>11.92</t>
  </si>
  <si>
    <t>Levered Free Cash Flow Margin</t>
  </si>
  <si>
    <t>26.12</t>
  </si>
  <si>
    <t>28.82</t>
  </si>
  <si>
    <t>40.07</t>
  </si>
  <si>
    <t>33.49</t>
  </si>
  <si>
    <t>11.08</t>
  </si>
  <si>
    <t>32.18</t>
  </si>
  <si>
    <t>3.69</t>
  </si>
  <si>
    <t>27.61</t>
  </si>
  <si>
    <t>-58.11</t>
  </si>
  <si>
    <t>38.65</t>
  </si>
  <si>
    <t>Unlevered Free Cash Flow Margin</t>
  </si>
  <si>
    <t>39.86</t>
  </si>
  <si>
    <t>42.94</t>
  </si>
  <si>
    <t>54.76</t>
  </si>
  <si>
    <t>51.22</t>
  </si>
  <si>
    <t>28.14</t>
  </si>
  <si>
    <t>49.36</t>
  </si>
  <si>
    <t>27.96</t>
  </si>
  <si>
    <t>57.17</t>
  </si>
  <si>
    <t>-32.74</t>
  </si>
  <si>
    <t>59.98</t>
  </si>
  <si>
    <t>Asset Turnover</t>
  </si>
  <si>
    <t>0.1</t>
  </si>
  <si>
    <t>0.11</t>
  </si>
  <si>
    <t>0.09</t>
  </si>
  <si>
    <t>0.07</t>
  </si>
  <si>
    <t>0.06</t>
  </si>
  <si>
    <t>Short Term Liquidity</t>
  </si>
  <si>
    <t>Current Ratio</t>
  </si>
  <si>
    <t>5.2</t>
  </si>
  <si>
    <t>7.82</t>
  </si>
  <si>
    <t>3.46</t>
  </si>
  <si>
    <t>2.81</t>
  </si>
  <si>
    <t>7.7</t>
  </si>
  <si>
    <t>9.7</t>
  </si>
  <si>
    <t>9.59</t>
  </si>
  <si>
    <t>3.55</t>
  </si>
  <si>
    <t>4.21</t>
  </si>
  <si>
    <t>1.16</t>
  </si>
  <si>
    <t>Quick Ratio</t>
  </si>
  <si>
    <t>5.16</t>
  </si>
  <si>
    <t>7.72</t>
  </si>
  <si>
    <t>3.42</t>
  </si>
  <si>
    <t>2.79</t>
  </si>
  <si>
    <t>7.62</t>
  </si>
  <si>
    <t>9.61</t>
  </si>
  <si>
    <t>9.4</t>
  </si>
  <si>
    <t>3.28</t>
  </si>
  <si>
    <t>3.19</t>
  </si>
  <si>
    <t>0.82</t>
  </si>
  <si>
    <t>Operating Cash Flow to Current Liabilities</t>
  </si>
  <si>
    <t>-10.48</t>
  </si>
  <si>
    <t>-18.73</t>
  </si>
  <si>
    <t>5.59</t>
  </si>
  <si>
    <t>3.56</t>
  </si>
  <si>
    <t>4.85</t>
  </si>
  <si>
    <t>9.68</t>
  </si>
  <si>
    <t>9.56</t>
  </si>
  <si>
    <t>6.64</t>
  </si>
  <si>
    <t>-9.74</t>
  </si>
  <si>
    <t>2.63</t>
  </si>
  <si>
    <t>Long Term Solvency</t>
  </si>
  <si>
    <t>Total Debt/Equity</t>
  </si>
  <si>
    <t>126.91</t>
  </si>
  <si>
    <t>133.51</t>
  </si>
  <si>
    <t>128.28</t>
  </si>
  <si>
    <t>134.81</t>
  </si>
  <si>
    <t>155.72</t>
  </si>
  <si>
    <t>184.02</t>
  </si>
  <si>
    <t>195.96</t>
  </si>
  <si>
    <t>114.74</t>
  </si>
  <si>
    <t>123.23</t>
  </si>
  <si>
    <t>113.84</t>
  </si>
  <si>
    <t>Total Debt / Total Capital</t>
  </si>
  <si>
    <t>55.93</t>
  </si>
  <si>
    <t>56.19</t>
  </si>
  <si>
    <t>57.41</t>
  </si>
  <si>
    <t>60.89</t>
  </si>
  <si>
    <t>64.79</t>
  </si>
  <si>
    <t>66.21</t>
  </si>
  <si>
    <t>53.43</t>
  </si>
  <si>
    <t>55.2</t>
  </si>
  <si>
    <t>53.24</t>
  </si>
  <si>
    <t>LT Debt/Equity</t>
  </si>
  <si>
    <t>123.58</t>
  </si>
  <si>
    <t>Long-Term Debt / Total Capital</t>
  </si>
  <si>
    <t>54.46</t>
  </si>
  <si>
    <t>Total Liabilities / Total Assets</t>
  </si>
  <si>
    <t>56.2</t>
  </si>
  <si>
    <t>57.52</t>
  </si>
  <si>
    <t>57.12</t>
  </si>
  <si>
    <t>58.49</t>
  </si>
  <si>
    <t>61.34</t>
  </si>
  <si>
    <t>65.34</t>
  </si>
  <si>
    <t>66.78</t>
  </si>
  <si>
    <t>55.81</t>
  </si>
  <si>
    <t>55.75</t>
  </si>
  <si>
    <t>54.75</t>
  </si>
  <si>
    <t>EBIT / Interest Expense</t>
  </si>
  <si>
    <t>2.65</t>
  </si>
  <si>
    <t>2.5</t>
  </si>
  <si>
    <t>2.08</t>
  </si>
  <si>
    <t>2.09</t>
  </si>
  <si>
    <t>1.9</t>
  </si>
  <si>
    <t>1.02</t>
  </si>
  <si>
    <t>0.69</t>
  </si>
  <si>
    <t>0.88</t>
  </si>
  <si>
    <t>1.48</t>
  </si>
  <si>
    <t>Growth Over Prior Year</t>
  </si>
  <si>
    <t>Total Revenues, 1 Yr. Growth %</t>
  </si>
  <si>
    <t>39.78</t>
  </si>
  <si>
    <t>29.17</t>
  </si>
  <si>
    <t>6.78</t>
  </si>
  <si>
    <t>-25.21</t>
  </si>
  <si>
    <t>-7.43</t>
  </si>
  <si>
    <t>-6.89</t>
  </si>
  <si>
    <t>-39.94</t>
  </si>
  <si>
    <t>-36.65</t>
  </si>
  <si>
    <t>-10.9</t>
  </si>
  <si>
    <t>35.17</t>
  </si>
  <si>
    <t>Gross Profit, 1 Yr. Growth %</t>
  </si>
  <si>
    <t>EBITA, 1 Yr. Growth %</t>
  </si>
  <si>
    <t>19.64</t>
  </si>
  <si>
    <t>33.02</t>
  </si>
  <si>
    <t>9.93</t>
  </si>
  <si>
    <t>-23.94</t>
  </si>
  <si>
    <t>-10.18</t>
  </si>
  <si>
    <t>-9.43</t>
  </si>
  <si>
    <t>-49.6</t>
  </si>
  <si>
    <t>-54.11</t>
  </si>
  <si>
    <t>-4.63</t>
  </si>
  <si>
    <t>83.02</t>
  </si>
  <si>
    <t>EBIT, 1 Yr. Growth %</t>
  </si>
  <si>
    <t>Earnings From Cont. Operations, 1 Yr. Growth %</t>
  </si>
  <si>
    <t>-111.92</t>
  </si>
  <si>
    <t>-502.62</t>
  </si>
  <si>
    <t>-33.92</t>
  </si>
  <si>
    <t>-176.31</t>
  </si>
  <si>
    <t>129.47</t>
  </si>
  <si>
    <t>72.51</t>
  </si>
  <si>
    <t>28.21</t>
  </si>
  <si>
    <t>-94.59</t>
  </si>
  <si>
    <t>526.9</t>
  </si>
  <si>
    <t>-79.36</t>
  </si>
  <si>
    <t>Net Income, 1 Yr. Growth %</t>
  </si>
  <si>
    <t>Normalized Net Income, 1 Yr. Growth %</t>
  </si>
  <si>
    <t>2.47</t>
  </si>
  <si>
    <t>26.85</t>
  </si>
  <si>
    <t>3.94</t>
  </si>
  <si>
    <t>-46.14</t>
  </si>
  <si>
    <t>60.94</t>
  </si>
  <si>
    <t>-42.84</t>
  </si>
  <si>
    <t>-99.56</t>
  </si>
  <si>
    <t>-67.66</t>
  </si>
  <si>
    <t>-431.07</t>
  </si>
  <si>
    <t>Diluted EPS Before Extra, 1 Yr. Growth %</t>
  </si>
  <si>
    <t>-443.43</t>
  </si>
  <si>
    <t>-36.46</t>
  </si>
  <si>
    <t>-175.91</t>
  </si>
  <si>
    <t>128.17</t>
  </si>
  <si>
    <t>71.18</t>
  </si>
  <si>
    <t>27.13</t>
  </si>
  <si>
    <t>-79.23</t>
  </si>
  <si>
    <t>Accounts Receivable, 1 Yr. Growth %</t>
  </si>
  <si>
    <t>6.72</t>
  </si>
  <si>
    <t>73.14</t>
  </si>
  <si>
    <t>6.4</t>
  </si>
  <si>
    <t>-48.11</t>
  </si>
  <si>
    <t>26.95</t>
  </si>
  <si>
    <t>-53.81</t>
  </si>
  <si>
    <t>-29.4</t>
  </si>
  <si>
    <t>-2.23</t>
  </si>
  <si>
    <t>-12.93</t>
  </si>
  <si>
    <t>Total Assets, 1 Yr. Growth %</t>
  </si>
  <si>
    <t>15.41</t>
  </si>
  <si>
    <t>17.22</t>
  </si>
  <si>
    <t>-7.65</t>
  </si>
  <si>
    <t>-8.52</t>
  </si>
  <si>
    <t>-7.75</t>
  </si>
  <si>
    <t>-13.35</t>
  </si>
  <si>
    <t>-23.25</t>
  </si>
  <si>
    <t>-26.15</t>
  </si>
  <si>
    <t>-11.36</t>
  </si>
  <si>
    <t>-8.21</t>
  </si>
  <si>
    <t>Tangible Book Value, 1 Yr. Growth %</t>
  </si>
  <si>
    <t>-10.36</t>
  </si>
  <si>
    <t>11.61</t>
  </si>
  <si>
    <t>-6.78</t>
  </si>
  <si>
    <t>-14.08</t>
  </si>
  <si>
    <t>-22.31</t>
  </si>
  <si>
    <t>-26.44</t>
  </si>
  <si>
    <t>-1.76</t>
  </si>
  <si>
    <t>-11.23</t>
  </si>
  <si>
    <t>-6.14</t>
  </si>
  <si>
    <t>Common Equity, 1 Yr. Growth %</t>
  </si>
  <si>
    <t>Cash From Operations, 1 Yr. Growth %</t>
  </si>
  <si>
    <t>207.44</t>
  </si>
  <si>
    <t>-19.25</t>
  </si>
  <si>
    <t>-171.72</t>
  </si>
  <si>
    <t>-36.62</t>
  </si>
  <si>
    <t>-37.41</t>
  </si>
  <si>
    <t>135.57</t>
  </si>
  <si>
    <t>-17.78</t>
  </si>
  <si>
    <t>-131.14</t>
  </si>
  <si>
    <t>-165.74</t>
  </si>
  <si>
    <t>Levered Free Cash Flow, 1 Yr. Growth %</t>
  </si>
  <si>
    <t>-5.33</t>
  </si>
  <si>
    <t>42.5</t>
  </si>
  <si>
    <t>52.11</t>
  </si>
  <si>
    <t>-37.63</t>
  </si>
  <si>
    <t>-69.38</t>
  </si>
  <si>
    <t>170.43</t>
  </si>
  <si>
    <t>-93.11</t>
  </si>
  <si>
    <t>373.88</t>
  </si>
  <si>
    <t>-287.48</t>
  </si>
  <si>
    <t>-189.91</t>
  </si>
  <si>
    <t>Unlevered Free Cash Flow, 1 Yr. Growth %</t>
  </si>
  <si>
    <t>7.22</t>
  </si>
  <si>
    <t>39.16</t>
  </si>
  <si>
    <t>36.21</t>
  </si>
  <si>
    <t>-30.05</t>
  </si>
  <si>
    <t>-49.13</t>
  </si>
  <si>
    <t>63.29</t>
  </si>
  <si>
    <t>-65.98</t>
  </si>
  <si>
    <t>29.52</t>
  </si>
  <si>
    <t>-151.02</t>
  </si>
  <si>
    <t>-347.66</t>
  </si>
  <si>
    <t>Dividend Per Share, 1 Yr. Growth %</t>
  </si>
  <si>
    <t>300.02</t>
  </si>
  <si>
    <t>0.02</t>
  </si>
  <si>
    <t>-4.26</t>
  </si>
  <si>
    <t>-21.13</t>
  </si>
  <si>
    <t>-29.6</t>
  </si>
  <si>
    <t>Compound Annual Growth Rate Over Two Years</t>
  </si>
  <si>
    <t>Total Revenues, 2 Yr. CAGR %</t>
  </si>
  <si>
    <t>40.92</t>
  </si>
  <si>
    <t>34.37</t>
  </si>
  <si>
    <t>17.44</t>
  </si>
  <si>
    <t>-10.64</t>
  </si>
  <si>
    <t>-16.8</t>
  </si>
  <si>
    <t>-7.16</t>
  </si>
  <si>
    <t>-25.22</t>
  </si>
  <si>
    <t>-38.32</t>
  </si>
  <si>
    <t>-24.87</t>
  </si>
  <si>
    <t>9.74</t>
  </si>
  <si>
    <t>Gross Profit, 2 Yr. CAGR %</t>
  </si>
  <si>
    <t>EBITA, 2 Yr. CAGR %</t>
  </si>
  <si>
    <t>26.68</t>
  </si>
  <si>
    <t>26.15</t>
  </si>
  <si>
    <t>20.92</t>
  </si>
  <si>
    <t>-8.56</t>
  </si>
  <si>
    <t>-17.35</t>
  </si>
  <si>
    <t>-9.81</t>
  </si>
  <si>
    <t>-32.44</t>
  </si>
  <si>
    <t>-51.91</t>
  </si>
  <si>
    <t>-33.85</t>
  </si>
  <si>
    <t>32.11</t>
  </si>
  <si>
    <t>EBIT, 2 Yr. CAGR %</t>
  </si>
  <si>
    <t>Earnings From Cont. Operations, 2 Yr. CAGR %</t>
  </si>
  <si>
    <t>-73.66</t>
  </si>
  <si>
    <t>-30.72</t>
  </si>
  <si>
    <t>63.11</t>
  </si>
  <si>
    <t>-28.99</t>
  </si>
  <si>
    <t>32.33</t>
  </si>
  <si>
    <t>98.96</t>
  </si>
  <si>
    <t>48.72</t>
  </si>
  <si>
    <t>-41.76</t>
  </si>
  <si>
    <t>13.76</t>
  </si>
  <si>
    <t>Net Income, 2 Yr. CAGR %</t>
  </si>
  <si>
    <t>Normalized Net Income, 2 Yr. CAGR %</t>
  </si>
  <si>
    <t>24.29</t>
  </si>
  <si>
    <t>14.01</t>
  </si>
  <si>
    <t>14.82</t>
  </si>
  <si>
    <t>-25.18</t>
  </si>
  <si>
    <t>-6.9</t>
  </si>
  <si>
    <t>-4.08</t>
  </si>
  <si>
    <t>-94.96</t>
  </si>
  <si>
    <t>-47.51</t>
  </si>
  <si>
    <t>347.6</t>
  </si>
  <si>
    <t>Diluted EPS Before Extra, 2 Yr. CAGR %</t>
  </si>
  <si>
    <t>-36.02</t>
  </si>
  <si>
    <t>47.72</t>
  </si>
  <si>
    <t>-30.55</t>
  </si>
  <si>
    <t>31.61</t>
  </si>
  <si>
    <t>97.63</t>
  </si>
  <si>
    <t>47.52</t>
  </si>
  <si>
    <t>-73.78</t>
  </si>
  <si>
    <t>-41.78</t>
  </si>
  <si>
    <t>14.1</t>
  </si>
  <si>
    <t>Accounts Receivable, 2 Yr. CAGR %</t>
  </si>
  <si>
    <t>27.43</t>
  </si>
  <si>
    <t>35.93</t>
  </si>
  <si>
    <t>35.73</t>
  </si>
  <si>
    <t>-25.69</t>
  </si>
  <si>
    <t>-18.84</t>
  </si>
  <si>
    <t>-23.43</t>
  </si>
  <si>
    <t>-22.21</t>
  </si>
  <si>
    <t>-3.83</t>
  </si>
  <si>
    <t>-16.92</t>
  </si>
  <si>
    <t>-7.73</t>
  </si>
  <si>
    <t>Total Assets, 2 Yr. CAGR %</t>
  </si>
  <si>
    <t>30.6</t>
  </si>
  <si>
    <t>15.25</t>
  </si>
  <si>
    <t>4.04</t>
  </si>
  <si>
    <t>-8.09</t>
  </si>
  <si>
    <t>-8.14</t>
  </si>
  <si>
    <t>-10.59</t>
  </si>
  <si>
    <t>-18.45</t>
  </si>
  <si>
    <t>-24.71</t>
  </si>
  <si>
    <t>-19.09</t>
  </si>
  <si>
    <t>-9.8</t>
  </si>
  <si>
    <t>Tangible Book Value, 2 Yr. CAGR %</t>
  </si>
  <si>
    <t>30.03</t>
  </si>
  <si>
    <t>-9.14</t>
  </si>
  <si>
    <t>-12.78</t>
  </si>
  <si>
    <t>-18.3</t>
  </si>
  <si>
    <t>-24.4</t>
  </si>
  <si>
    <t>-14.99</t>
  </si>
  <si>
    <t>-6.62</t>
  </si>
  <si>
    <t>-8.72</t>
  </si>
  <si>
    <t>Common Equity, 2 Yr. CAGR %</t>
  </si>
  <si>
    <t>Cash From Operations, 2 Yr. CAGR %</t>
  </si>
  <si>
    <t>136.51</t>
  </si>
  <si>
    <t>57.57</t>
  </si>
  <si>
    <t>-23.9</t>
  </si>
  <si>
    <t>-32.58</t>
  </si>
  <si>
    <t>-37.01</t>
  </si>
  <si>
    <t>21.43</t>
  </si>
  <si>
    <t>39.17</t>
  </si>
  <si>
    <t>12.83</t>
  </si>
  <si>
    <t>-30.57</t>
  </si>
  <si>
    <t>-54.76</t>
  </si>
  <si>
    <t>Levered Free Cash Flow, 2 Yr. CAGR %</t>
  </si>
  <si>
    <t>16.15</t>
  </si>
  <si>
    <t>47.97</t>
  </si>
  <si>
    <t>-2.5</t>
  </si>
  <si>
    <t>-56.29</t>
  </si>
  <si>
    <t>-56.83</t>
  </si>
  <si>
    <t>-42.86</t>
  </si>
  <si>
    <t>117.22</t>
  </si>
  <si>
    <t>29.83</t>
  </si>
  <si>
    <t>Unlevered Free Cash Flow, 2 Yr. CAGR %</t>
  </si>
  <si>
    <t>22.15</t>
  </si>
  <si>
    <t>37.66</t>
  </si>
  <si>
    <t>-2.39</t>
  </si>
  <si>
    <t>-40.35</t>
  </si>
  <si>
    <t>-8.86</t>
  </si>
  <si>
    <t>-25.46</t>
  </si>
  <si>
    <t>-33.62</t>
  </si>
  <si>
    <t>-18.71</t>
  </si>
  <si>
    <t>12.41</t>
  </si>
  <si>
    <t>Dividend Per Share, 2 Yr. CAGR %</t>
  </si>
  <si>
    <t>100.02</t>
  </si>
  <si>
    <t>-2.15</t>
  </si>
  <si>
    <t>-13.1</t>
  </si>
  <si>
    <t>-25.49</t>
  </si>
  <si>
    <t>-16.1</t>
  </si>
  <si>
    <t>Compound Annual Growth Rate Over Three Years</t>
  </si>
  <si>
    <t>Total Revenues, 3 Yr. CAGR %</t>
  </si>
  <si>
    <t>41.12</t>
  </si>
  <si>
    <t>36.89</t>
  </si>
  <si>
    <t>24.46</t>
  </si>
  <si>
    <t>1.04</t>
  </si>
  <si>
    <t>-9.58</t>
  </si>
  <si>
    <t>-13.62</t>
  </si>
  <si>
    <t>-19.71</t>
  </si>
  <si>
    <t>-29.24</t>
  </si>
  <si>
    <t>-30.27</t>
  </si>
  <si>
    <t>-8.62</t>
  </si>
  <si>
    <t>Gross Profit, 3 Yr. CAGR %</t>
  </si>
  <si>
    <t>EBITA, 3 Yr. CAGR %</t>
  </si>
  <si>
    <t>28.76</t>
  </si>
  <si>
    <t>20.49</t>
  </si>
  <si>
    <t>3.61</t>
  </si>
  <si>
    <t>-9.1</t>
  </si>
  <si>
    <t>-14.79</t>
  </si>
  <si>
    <t>-25.71</t>
  </si>
  <si>
    <t>-40.61</t>
  </si>
  <si>
    <t>-39.58</t>
  </si>
  <si>
    <t>-7.13</t>
  </si>
  <si>
    <t>EBIT, 3 Yr. CAGR %</t>
  </si>
  <si>
    <t>Earnings From Cont. Operations, 3 Yr. CAGR %</t>
  </si>
  <si>
    <t>-48.6</t>
  </si>
  <si>
    <t>-34.63</t>
  </si>
  <si>
    <t>-31.81</t>
  </si>
  <si>
    <t>26.62</t>
  </si>
  <si>
    <t>4.98</t>
  </si>
  <si>
    <t>44.56</t>
  </si>
  <si>
    <t>71.85</t>
  </si>
  <si>
    <t>-50.72</t>
  </si>
  <si>
    <t>-24.24</t>
  </si>
  <si>
    <t>-58.78</t>
  </si>
  <si>
    <t>Net Income, 3 Yr. CAGR %</t>
  </si>
  <si>
    <t>Normalized Net Income, 3 Yr. CAGR %</t>
  </si>
  <si>
    <t>30.84</t>
  </si>
  <si>
    <t>25.14</t>
  </si>
  <si>
    <t>10.55</t>
  </si>
  <si>
    <t>-10.79</t>
  </si>
  <si>
    <t>-3.42</t>
  </si>
  <si>
    <t>-20.87</t>
  </si>
  <si>
    <t>-84.01</t>
  </si>
  <si>
    <t>-55.34</t>
  </si>
  <si>
    <t>304.79</t>
  </si>
  <si>
    <t>Diluted EPS Before Extra, 3 Yr. CAGR %</t>
  </si>
  <si>
    <t>-36.17</t>
  </si>
  <si>
    <t>18.32</t>
  </si>
  <si>
    <t>3.24</t>
  </si>
  <si>
    <t>43.66</t>
  </si>
  <si>
    <t>70.6</t>
  </si>
  <si>
    <t>-24.47</t>
  </si>
  <si>
    <t>-58.71</t>
  </si>
  <si>
    <t>Accounts Receivable, 3 Yr. CAGR %</t>
  </si>
  <si>
    <t>41.14</t>
  </si>
  <si>
    <t>25.28</t>
  </si>
  <si>
    <t>-1.49</t>
  </si>
  <si>
    <t>-11.17</t>
  </si>
  <si>
    <t>-8.42</t>
  </si>
  <si>
    <t>-24.69</t>
  </si>
  <si>
    <t>-3.3</t>
  </si>
  <si>
    <t>-15.61</t>
  </si>
  <si>
    <t>Total Assets, 3 Yr. CAGR %</t>
  </si>
  <si>
    <t>25.21</t>
  </si>
  <si>
    <t>7.05</t>
  </si>
  <si>
    <t>-0.33</t>
  </si>
  <si>
    <t>-7.98</t>
  </si>
  <si>
    <t>-9.91</t>
  </si>
  <si>
    <t>-15.03</t>
  </si>
  <si>
    <t>-21.1</t>
  </si>
  <si>
    <t>-20.5</t>
  </si>
  <si>
    <t>-15.62</t>
  </si>
  <si>
    <t>Tangible Book Value, 3 Yr. CAGR %</t>
  </si>
  <si>
    <t>23.58</t>
  </si>
  <si>
    <t>-2.3</t>
  </si>
  <si>
    <t>-2.69</t>
  </si>
  <si>
    <t>-10.82</t>
  </si>
  <si>
    <t>-16.08</t>
  </si>
  <si>
    <t>-21.11</t>
  </si>
  <si>
    <t>-17.51</t>
  </si>
  <si>
    <t>-13.76</t>
  </si>
  <si>
    <t>-6.46</t>
  </si>
  <si>
    <t>Common Equity, 3 Yr. CAGR %</t>
  </si>
  <si>
    <t>Cash From Operations, 3 Yr. CAGR %</t>
  </si>
  <si>
    <t>21.96</t>
  </si>
  <si>
    <t>65.3</t>
  </si>
  <si>
    <t>21.2</t>
  </si>
  <si>
    <t>-28.4</t>
  </si>
  <si>
    <t>-34.23</t>
  </si>
  <si>
    <t>6.63</t>
  </si>
  <si>
    <t>44.21</t>
  </si>
  <si>
    <t>-26.54</t>
  </si>
  <si>
    <t>-31.82</t>
  </si>
  <si>
    <t>Levered Free Cash Flow, 3 Yr. CAGR %</t>
  </si>
  <si>
    <t>26.05</t>
  </si>
  <si>
    <t>11.03</t>
  </si>
  <si>
    <t>-33.72</t>
  </si>
  <si>
    <t>-19.76</t>
  </si>
  <si>
    <t>-61.5</t>
  </si>
  <si>
    <t>-4.06</t>
  </si>
  <si>
    <t>-15.09</t>
  </si>
  <si>
    <t>61.89</t>
  </si>
  <si>
    <t>Unlevered Free Cash Flow, 3 Yr. CAGR %</t>
  </si>
  <si>
    <t>26.66</t>
  </si>
  <si>
    <t>9.85</t>
  </si>
  <si>
    <t>-21.45</t>
  </si>
  <si>
    <t>-16.56</t>
  </si>
  <si>
    <t>-34.38</t>
  </si>
  <si>
    <t>-10.39</t>
  </si>
  <si>
    <t>-39.19</t>
  </si>
  <si>
    <t>17.85</t>
  </si>
  <si>
    <t>Dividend Per Share, 3 Yr. CAGR %</t>
  </si>
  <si>
    <t>56.46</t>
  </si>
  <si>
    <t>-8.93</t>
  </si>
  <si>
    <t>-18.99</t>
  </si>
  <si>
    <t>-17.81</t>
  </si>
  <si>
    <t>-43.95</t>
  </si>
  <si>
    <t>-13.82</t>
  </si>
  <si>
    <t>Compound Annual Growth Rate Over Five Years</t>
  </si>
  <si>
    <t>Total Revenues, 5 Yr. CAGR %</t>
  </si>
  <si>
    <t>31.12</t>
  </si>
  <si>
    <t>15.42</t>
  </si>
  <si>
    <t>5.94</t>
  </si>
  <si>
    <t>-16.2</t>
  </si>
  <si>
    <t>-24.5</t>
  </si>
  <si>
    <t>-21.81</t>
  </si>
  <si>
    <t>-15.66</t>
  </si>
  <si>
    <t>Gross Profit, 5 Yr. CAGR %</t>
  </si>
  <si>
    <t>EBITA, 5 Yr. CAGR %</t>
  </si>
  <si>
    <t>27.64</t>
  </si>
  <si>
    <t>12.28</t>
  </si>
  <si>
    <t>3.63</t>
  </si>
  <si>
    <t>-1.98</t>
  </si>
  <si>
    <t>-19.28</t>
  </si>
  <si>
    <t>-32.22</t>
  </si>
  <si>
    <t>-29.08</t>
  </si>
  <si>
    <t>-18.23</t>
  </si>
  <si>
    <t>EBIT, 5 Yr. CAGR %</t>
  </si>
  <si>
    <t>Earnings From Cont. Operations, 5 Yr. CAGR %</t>
  </si>
  <si>
    <t>-18.43</t>
  </si>
  <si>
    <t>-32.43</t>
  </si>
  <si>
    <t>-11.1</t>
  </si>
  <si>
    <t>51.71</t>
  </si>
  <si>
    <t>20.68</t>
  </si>
  <si>
    <t>-26.84</t>
  </si>
  <si>
    <t>11.48</t>
  </si>
  <si>
    <t>-31.14</t>
  </si>
  <si>
    <t>Net Income, 5 Yr. CAGR %</t>
  </si>
  <si>
    <t>Normalized Net Income, 5 Yr. CAGR %</t>
  </si>
  <si>
    <t>24.18</t>
  </si>
  <si>
    <t>1.87</t>
  </si>
  <si>
    <t>3.21</t>
  </si>
  <si>
    <t>-8.16</t>
  </si>
  <si>
    <t>-70.35</t>
  </si>
  <si>
    <t>-32.85</t>
  </si>
  <si>
    <t>-39.36</t>
  </si>
  <si>
    <t>-29.96</t>
  </si>
  <si>
    <t>Diluted EPS Before Extra, 5 Yr. CAGR %</t>
  </si>
  <si>
    <t>-14.74</t>
  </si>
  <si>
    <t>45.27</t>
  </si>
  <si>
    <t>19.09</t>
  </si>
  <si>
    <t>-27.25</t>
  </si>
  <si>
    <t>10.98</t>
  </si>
  <si>
    <t>-31.29</t>
  </si>
  <si>
    <t>Accounts Receivable, 5 Yr. CAGR %</t>
  </si>
  <si>
    <t>9.19</t>
  </si>
  <si>
    <t>5.31</t>
  </si>
  <si>
    <t>-10.93</t>
  </si>
  <si>
    <t>-15.76</t>
  </si>
  <si>
    <t>-22.4</t>
  </si>
  <si>
    <t>-11.92</t>
  </si>
  <si>
    <t>-18.31</t>
  </si>
  <si>
    <t>Total Assets, 5 Yr. CAGR %</t>
  </si>
  <si>
    <t>10.64</t>
  </si>
  <si>
    <t>-4.57</t>
  </si>
  <si>
    <t>-12.32</t>
  </si>
  <si>
    <t>-16.15</t>
  </si>
  <si>
    <t>-16.68</t>
  </si>
  <si>
    <t>-16.76</t>
  </si>
  <si>
    <t>Tangible Book Value, 5 Yr. CAGR %</t>
  </si>
  <si>
    <t>9.27</t>
  </si>
  <si>
    <t>-6.63</t>
  </si>
  <si>
    <t>-9.27</t>
  </si>
  <si>
    <t>-16.52</t>
  </si>
  <si>
    <t>-15.65</t>
  </si>
  <si>
    <t>-15.6</t>
  </si>
  <si>
    <t>-14.1</t>
  </si>
  <si>
    <t>Common Equity, 5 Yr. CAGR %</t>
  </si>
  <si>
    <t>Cash From Operations, 5 Yr. CAGR %</t>
  </si>
  <si>
    <t>0.99</t>
  </si>
  <si>
    <t>15.47</t>
  </si>
  <si>
    <t>-6.72</t>
  </si>
  <si>
    <t>-11.56</t>
  </si>
  <si>
    <t>-11.24</t>
  </si>
  <si>
    <t>3.54</t>
  </si>
  <si>
    <t>-9.3</t>
  </si>
  <si>
    <t>Levered Free Cash Flow, 5 Yr. CAGR %</t>
  </si>
  <si>
    <t>-17.45</t>
  </si>
  <si>
    <t>2.54</t>
  </si>
  <si>
    <t>-44.17</t>
  </si>
  <si>
    <t>-29.95</t>
  </si>
  <si>
    <t>-12.7</t>
  </si>
  <si>
    <t>8.28</t>
  </si>
  <si>
    <t>Unlevered Free Cash Flow, 5 Yr. CAGR %</t>
  </si>
  <si>
    <t>-6.28</t>
  </si>
  <si>
    <t>1.94</t>
  </si>
  <si>
    <t>-23.08</t>
  </si>
  <si>
    <t>-23.85</t>
  </si>
  <si>
    <t>-28.51</t>
  </si>
  <si>
    <t>-1.88</t>
  </si>
  <si>
    <t>Dividend Per Share, 5 Yr. CAGR %</t>
  </si>
  <si>
    <t>16.29</t>
  </si>
  <si>
    <t>-11.87</t>
  </si>
  <si>
    <t>-33.21</t>
  </si>
  <si>
    <t>-30.69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</si>
  <si>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</si>
  <si>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</si>
  <si>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</si>
  <si>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</si>
  <si>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</si>
  <si>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</si>
  <si>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</si>
  <si>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</si>
  <si>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141.2</t>
  </si>
  <si>
    <t>39.07</t>
  </si>
  <si>
    <t>62.33</t>
  </si>
  <si>
    <t>60.62</t>
  </si>
  <si>
    <t>60.5</t>
  </si>
  <si>
    <t>63.99</t>
  </si>
  <si>
    <t>Change</t>
  </si>
  <si>
    <t>-</t>
  </si>
  <si>
    <t>-72.33%</t>
  </si>
  <si>
    <t>59.54%</t>
  </si>
  <si>
    <t>-2.74%</t>
  </si>
  <si>
    <t>-0.19%</t>
  </si>
  <si>
    <t>5.77%</t>
  </si>
  <si>
    <t>0%</t>
  </si>
  <si>
    <t>Enterprise Value (EV)</t>
  </si>
  <si>
    <t>P/E ratio</t>
  </si>
  <si>
    <t>-5.08x</t>
  </si>
  <si>
    <t>-1.1x</t>
  </si>
  <si>
    <t>-5.04x</t>
  </si>
  <si>
    <t>-24.6x</t>
  </si>
  <si>
    <t>109x</t>
  </si>
  <si>
    <t>16.6x</t>
  </si>
  <si>
    <t>PBR</t>
  </si>
  <si>
    <t>0.96x</t>
  </si>
  <si>
    <t>PEG</t>
  </si>
  <si>
    <t>-0x</t>
  </si>
  <si>
    <t>0.3x</t>
  </si>
  <si>
    <t>-1x</t>
  </si>
  <si>
    <t>0x</t>
  </si>
  <si>
    <t>Capitalization / Revenue</t>
  </si>
  <si>
    <t>3.21x</t>
  </si>
  <si>
    <t>1.48x</t>
  </si>
  <si>
    <t>3.72x</t>
  </si>
  <si>
    <t>4.06x</t>
  </si>
  <si>
    <t>3x</t>
  </si>
  <si>
    <t>3.12x</t>
  </si>
  <si>
    <t>3.15x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</si>
  <si>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</si>
  <si>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</si>
  <si>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</si>
  <si>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</si>
  <si>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</si>
  <si>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</si>
  <si>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6</t>
  </si>
  <si>
    <t>1.34</t>
  </si>
  <si>
    <t>1.44</t>
  </si>
  <si>
    <t>Rate of return</t>
  </si>
  <si>
    <t>11.5%</t>
  </si>
  <si>
    <t>10.4%</t>
  </si>
  <si>
    <t>4.25%</t>
  </si>
  <si>
    <t>5.58%</t>
  </si>
  <si>
    <t>6%</t>
  </si>
  <si>
    <t>EPS
                                    2</t>
  </si>
  <si>
    <t>-10.32</t>
  </si>
  <si>
    <t>0.22</t>
  </si>
  <si>
    <t>1.45</t>
  </si>
  <si>
    <t>Distribution rate</t>
  </si>
  <si>
    <t>-58.1%</t>
  </si>
  <si>
    <t>-11.5%</t>
  </si>
  <si>
    <t>-104%</t>
  </si>
  <si>
    <t>609%</t>
  </si>
  <si>
    <t>99.3%</t>
  </si>
  <si>
    <t>Net sales
                                    1</t>
  </si>
  <si>
    <t>44.04</t>
  </si>
  <si>
    <t>26.45</t>
  </si>
  <si>
    <t>16.75</t>
  </si>
  <si>
    <t>14.93</t>
  </si>
  <si>
    <t>20.18</t>
  </si>
  <si>
    <t>20.5</t>
  </si>
  <si>
    <t>20.3</t>
  </si>
  <si>
    <t>EBITDA</t>
  </si>
  <si>
    <t>Net income
                                    1</t>
  </si>
  <si>
    <t>-27.65</t>
  </si>
  <si>
    <t>-35.45</t>
  </si>
  <si>
    <t>-1.918</t>
  </si>
  <si>
    <t>-12.02</t>
  </si>
  <si>
    <t>-2.482</t>
  </si>
  <si>
    <t>0.9</t>
  </si>
  <si>
    <t>Reference price
                                    2</t>
  </si>
  <si>
    <t>52.38</t>
  </si>
  <si>
    <t>14.41</t>
  </si>
  <si>
    <t>22.99</t>
  </si>
  <si>
    <t>22.36</t>
  </si>
  <si>
    <t>22.61</t>
  </si>
  <si>
    <t>24.00</t>
  </si>
  <si>
    <t>Nbr of stocks (in thousands)</t>
  </si>
  <si>
    <t>2,696</t>
  </si>
  <si>
    <t>2,711</t>
  </si>
  <si>
    <t>2,676</t>
  </si>
  <si>
    <t>2,666</t>
  </si>
  <si>
    <t>Announcement Date</t>
  </si>
  <si>
    <t>3/2/20</t>
  </si>
  <si>
    <t>3/8/21</t>
  </si>
  <si>
    <t>3/14/22</t>
  </si>
  <si>
    <t>3/9/23</t>
  </si>
  <si>
    <t>3/26/24</t>
  </si>
  <si>
    <t>address1</t>
  </si>
  <si>
    <t>650 Madison Avenue</t>
  </si>
  <si>
    <t>address2</t>
  </si>
  <si>
    <t>3rd Floor</t>
  </si>
  <si>
    <t>city</t>
  </si>
  <si>
    <t>New York</t>
  </si>
  <si>
    <t>state</t>
  </si>
  <si>
    <t>NY</t>
  </si>
  <si>
    <t>zip</t>
  </si>
  <si>
    <t>10022</t>
  </si>
  <si>
    <t>country</t>
  </si>
  <si>
    <t>phone</t>
  </si>
  <si>
    <t>212 891 2880</t>
  </si>
  <si>
    <t>fax</t>
  </si>
  <si>
    <t>212 891 2899</t>
  </si>
  <si>
    <t>website</t>
  </si>
  <si>
    <t>https://www.loganridgefinance.com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</si>
  <si>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</si>
  <si>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</si>
  <si>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</si>
  <si>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</si>
  <si>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</si>
  <si>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</si>
  <si>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</si>
  <si>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</si>
  <si>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</si>
  <si>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</si>
  <si>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</si>
  <si>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Logan Ridge Finance Corporation, formerly known as, Capitala Finance Corp. is a Business Development Company specializing in senior subordinated debt and unitranche debt, unitranche loan, first-lien and second-lien loans, lower middle market and middle market, equity co-investment in sponsored companies. The fund targets companies in the Aerospace, defense, business services, education, food and beverage, Industrial &amp; Environmental Services, logistics, distribution, media, telecommunication, manufacturing, consumer goods and health-care industries. It typically considers investments in the United States. The fund invests $5 million and $50 million per transaction in companies with EBITDA between $5 million to $50 million and enterprise value less than $250 million. The fund makes minority equity co-investments, alongside management or financial sponsors.</t>
  </si>
  <si>
    <t>companyOfficers</t>
  </si>
  <si>
    <t>[{'maxAge': 1, 'name': 'Mr. Edward Joseph Goldthorpe', 'age': 47, 'title': 'CEO, President &amp; Chairman of the Board', 'yearBorn': 1977, 'fiscalYear': 2023, 'exercisedValue': 0, 'unexercisedValue': 0}, {'maxAge': 1, 'name': 'Mr. Brandon  Satoren', 'age': 36, 'title': 'CFO, Chief Accounting Officer, Secretary &amp; Treasurer', 'yearBorn': 1988, 'fiscalYear': 2023, 'exercisedValue': 0, 'unexercisedValue': 0}, {'maxAge': 1, 'name': 'Mr. Patrick  Schafer', 'age': 39, 'title': 'Chief Investment Officer', 'yearBorn': 1985, 'fiscalYear': 2023, 'exercisedValue': 0, 'unexercisedValue': 0}, {'maxAge': 1, 'name': 'Mr. David Isaac Held J.D.', 'age': 54, 'title': 'Chief Compliance Officer', 'yearBorn': 1970,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</si>
  <si>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</si>
  <si>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</si>
  <si>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</si>
  <si>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</si>
  <si>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</si>
  <si>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</si>
  <si>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</si>
  <si>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</si>
  <si>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</si>
  <si>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</si>
  <si>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</si>
  <si>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</si>
  <si>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</si>
  <si>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</si>
  <si>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</si>
  <si>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</si>
  <si>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</si>
  <si>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</si>
  <si>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</si>
  <si>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</si>
  <si>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</si>
  <si>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</si>
  <si>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</si>
  <si>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</si>
  <si>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</si>
  <si>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</si>
  <si>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</si>
  <si>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</si>
  <si>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</si>
  <si>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</si>
  <si>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</si>
  <si>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</si>
  <si>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</si>
  <si>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</si>
  <si>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</si>
  <si>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</si>
  <si>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</si>
  <si>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</si>
  <si>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</si>
  <si>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</si>
  <si>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</si>
  <si>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</si>
  <si>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</si>
  <si>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</si>
  <si>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</si>
  <si>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</si>
  <si>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</si>
  <si>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</si>
  <si>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</si>
  <si>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</si>
  <si>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</si>
  <si>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</si>
  <si>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</si>
  <si>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</si>
  <si>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1:6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</si>
  <si>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</si>
  <si>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</si>
  <si>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</si>
  <si>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</si>
  <si>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</si>
  <si>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</si>
  <si>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</si>
  <si>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</si>
  <si>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</si>
  <si>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</si>
  <si>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</si>
  <si>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</si>
  <si>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</si>
  <si>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Logan Ridge Finance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</si>
  <si>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</si>
  <si>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</si>
  <si>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</si>
  <si>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</si>
  <si>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</si>
  <si>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</si>
  <si>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</si>
  <si>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84ee5e8f-17b1-308f-ae19-1f32000cd3d3</t>
  </si>
  <si>
    <t>messageBoardId</t>
  </si>
  <si>
    <t>finmb_241123690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</si>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</sst>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oganridgefina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23.82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-36.47795315360212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6.39948E7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32.309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16.551723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1.34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-3.0</v>
      </c>
      <c r="C2" s="1">
        <v>13.0</v>
      </c>
      <c r="D2" s="1">
        <v>9.0</v>
      </c>
      <c r="E2" s="1">
        <v>-6.0</v>
      </c>
      <c r="F2" s="1">
        <v>-16.0</v>
      </c>
      <c r="G2" s="1">
        <v>-27.0</v>
      </c>
      <c r="H2" s="1">
        <v>-35.0</v>
      </c>
      <c r="I2" s="1">
        <v>-1.0</v>
      </c>
      <c r="J2" s="1">
        <v>-12.0</v>
      </c>
      <c r="K2" s="1">
        <v>-2.0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1.0</v>
      </c>
      <c r="C3" s="1">
        <v>1.0</v>
      </c>
      <c r="D3" s="1">
        <v>2.0</v>
      </c>
      <c r="E3" s="1">
        <v>2.0</v>
      </c>
      <c r="F3" s="1">
        <v>1.0</v>
      </c>
      <c r="G3" s="1">
        <v>2.0</v>
      </c>
      <c r="H3" s="1">
        <v>2.0</v>
      </c>
      <c r="I3" s="1">
        <v>1.0</v>
      </c>
      <c r="J3" s="1">
        <v>93.0</v>
      </c>
      <c r="K3" s="1">
        <v>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23.0</v>
      </c>
      <c r="C4" s="1">
        <v>10.0</v>
      </c>
      <c r="D4" s="1">
        <v>14.0</v>
      </c>
      <c r="E4" s="1">
        <v>15.0</v>
      </c>
      <c r="F4" s="1">
        <v>39.0</v>
      </c>
      <c r="G4" s="1">
        <v>39.0</v>
      </c>
      <c r="H4" s="1">
        <v>35.0</v>
      </c>
      <c r="I4" s="1">
        <v>-3.0</v>
      </c>
      <c r="J4" s="1">
        <v>9.0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-139.0</v>
      </c>
      <c r="C5" s="1">
        <v>-123.0</v>
      </c>
      <c r="D5" s="1">
        <v>39.0</v>
      </c>
      <c r="E5" s="1">
        <v>34.0</v>
      </c>
      <c r="F5" s="1">
        <v>2.0</v>
      </c>
      <c r="G5" s="1">
        <v>47.0</v>
      </c>
      <c r="H5" s="1">
        <v>52.0</v>
      </c>
      <c r="I5" s="1">
        <v>80.0</v>
      </c>
      <c r="J5" s="1">
        <v>-14.0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-19.0</v>
      </c>
      <c r="C6" s="1">
        <v>-2.0</v>
      </c>
      <c r="D6" s="1">
        <v>-34.0</v>
      </c>
      <c r="E6" s="1">
        <v>2.0</v>
      </c>
      <c r="F6" s="1">
        <v>-80.0</v>
      </c>
      <c r="G6" s="1">
        <v>2.0</v>
      </c>
      <c r="H6" s="1">
        <v>-54.0</v>
      </c>
      <c r="I6" s="1">
        <v>67.0</v>
      </c>
      <c r="J6" s="1">
        <v>3.0</v>
      </c>
      <c r="K6" s="1">
        <v>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16.0</v>
      </c>
      <c r="C7" s="1">
        <v>14.0</v>
      </c>
      <c r="D7" s="1">
        <v>6.0</v>
      </c>
      <c r="E7" s="1">
        <v>-53.0</v>
      </c>
      <c r="F7" s="1">
        <v>10.0</v>
      </c>
      <c r="G7" s="1">
        <v>41.0</v>
      </c>
      <c r="H7" s="1">
        <v>-49.0</v>
      </c>
      <c r="I7" s="1">
        <v>1.0</v>
      </c>
      <c r="J7" s="1">
        <v>-42.0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-1.0</v>
      </c>
      <c r="C8" s="1">
        <v>2.0</v>
      </c>
      <c r="D8" s="1">
        <v>4.0</v>
      </c>
      <c r="E8" s="1">
        <v>-3.0</v>
      </c>
      <c r="F8" s="1">
        <v>-1.0</v>
      </c>
      <c r="G8" s="1">
        <v>40.0</v>
      </c>
      <c r="H8" s="1">
        <v>-96.0</v>
      </c>
      <c r="I8" s="1">
        <v>3.0</v>
      </c>
      <c r="J8" s="1">
        <v>-8.0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-119.0</v>
      </c>
      <c r="C9" s="1">
        <v>-96.0</v>
      </c>
      <c r="D9" s="1">
        <v>69.0</v>
      </c>
      <c r="E9" s="1">
        <v>43.0</v>
      </c>
      <c r="F9" s="1">
        <v>27.0</v>
      </c>
      <c r="G9" s="1">
        <v>64.0</v>
      </c>
      <c r="H9" s="1">
        <v>53.0</v>
      </c>
      <c r="I9" s="1">
        <v>82.0</v>
      </c>
      <c r="J9" s="1">
        <v>-25.0</v>
      </c>
      <c r="K9" s="1">
        <v>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113.0</v>
      </c>
      <c r="C10" s="1">
        <v>105.0</v>
      </c>
      <c r="D10" s="1">
        <v>29.0</v>
      </c>
      <c r="E10" s="1">
        <v>136.0</v>
      </c>
      <c r="F10" s="1">
        <v>31.0</v>
      </c>
      <c r="G10" s="1">
        <v>16.0</v>
      </c>
      <c r="H10" s="1">
        <v>0.0</v>
      </c>
      <c r="I10" s="1">
        <v>74.0</v>
      </c>
      <c r="J10" s="1">
        <v>96.0</v>
      </c>
      <c r="K10" s="1">
        <v>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113.0</v>
      </c>
      <c r="C11" s="1">
        <v>105.0</v>
      </c>
      <c r="D11" s="1">
        <v>29.0</v>
      </c>
      <c r="E11" s="1">
        <v>136.0</v>
      </c>
      <c r="F11" s="1">
        <v>31.0</v>
      </c>
      <c r="G11" s="1">
        <v>16.0</v>
      </c>
      <c r="H11" s="1">
        <v>0.0</v>
      </c>
      <c r="I11" s="1">
        <v>74.0</v>
      </c>
      <c r="J11" s="1">
        <v>96.0</v>
      </c>
      <c r="K11" s="1">
        <v>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-10.0</v>
      </c>
      <c r="C12" s="1">
        <v>-43.0</v>
      </c>
      <c r="D12" s="1">
        <v>-68.0</v>
      </c>
      <c r="E12" s="1">
        <v>-157.0</v>
      </c>
      <c r="F12" s="1">
        <v>-35.0</v>
      </c>
      <c r="G12" s="1">
        <v>-42.0</v>
      </c>
      <c r="H12" s="1">
        <v>-60.0</v>
      </c>
      <c r="I12" s="1">
        <v>-167.0</v>
      </c>
      <c r="J12" s="1">
        <v>-102.0</v>
      </c>
      <c r="K12" s="1">
        <v>-35.0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-10.0</v>
      </c>
      <c r="C13" s="1">
        <v>-43.0</v>
      </c>
      <c r="D13" s="1">
        <v>-68.0</v>
      </c>
      <c r="E13" s="1">
        <v>-157.0</v>
      </c>
      <c r="F13" s="1">
        <v>-35.0</v>
      </c>
      <c r="G13" s="1">
        <v>-42.0</v>
      </c>
      <c r="H13" s="1">
        <v>-60.0</v>
      </c>
      <c r="I13" s="1">
        <v>-167.0</v>
      </c>
      <c r="J13" s="1">
        <v>-102.0</v>
      </c>
      <c r="K13" s="1">
        <v>-35.0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61.0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-12.0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-76.0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-24.0</v>
      </c>
      <c r="C16" s="1">
        <v>-27.0</v>
      </c>
      <c r="D16" s="1">
        <v>-27.0</v>
      </c>
      <c r="E16" s="1">
        <v>-21.0</v>
      </c>
      <c r="F16" s="1">
        <v>-15.0</v>
      </c>
      <c r="G16" s="1">
        <v>-14.0</v>
      </c>
      <c r="H16" s="1">
        <v>-3.0</v>
      </c>
      <c r="I16" s="1">
        <v>0.0</v>
      </c>
      <c r="J16" s="1">
        <v>0.0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-24.0</v>
      </c>
      <c r="C17" s="1">
        <v>-27.0</v>
      </c>
      <c r="D17" s="1">
        <v>-27.0</v>
      </c>
      <c r="E17" s="1">
        <v>-21.0</v>
      </c>
      <c r="F17" s="1">
        <v>-15.0</v>
      </c>
      <c r="G17" s="1">
        <v>-14.0</v>
      </c>
      <c r="H17" s="1">
        <v>-3.0</v>
      </c>
      <c r="I17" s="1">
        <v>0.0</v>
      </c>
      <c r="J17" s="1">
        <v>0.0</v>
      </c>
      <c r="K17" s="1">
        <v>-2.0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-7.0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-6.0</v>
      </c>
      <c r="C19" s="1">
        <v>-73.0</v>
      </c>
      <c r="D19" s="1">
        <v>-7.0</v>
      </c>
      <c r="E19" s="1">
        <v>-5.0</v>
      </c>
      <c r="F19" s="1">
        <v>-13.0</v>
      </c>
      <c r="G19" s="1">
        <v>-98.0</v>
      </c>
      <c r="H19" s="1">
        <v>-79.0</v>
      </c>
      <c r="I19" s="1">
        <v>-60.0</v>
      </c>
      <c r="J19" s="1">
        <v>-1.0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72.0</v>
      </c>
      <c r="C20" s="1">
        <v>75.0</v>
      </c>
      <c r="D20" s="1">
        <v>-66.0</v>
      </c>
      <c r="E20" s="1">
        <v>-48.0</v>
      </c>
      <c r="F20" s="1">
        <v>-19.0</v>
      </c>
      <c r="G20" s="1">
        <v>-41.0</v>
      </c>
      <c r="H20" s="1">
        <v>-65.0</v>
      </c>
      <c r="I20" s="1">
        <v>-93.0</v>
      </c>
      <c r="J20" s="1">
        <v>-6.0</v>
      </c>
      <c r="K20" s="1">
        <v>-19.0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-46.0</v>
      </c>
      <c r="C21" s="1">
        <v>-21.0</v>
      </c>
      <c r="D21" s="1">
        <v>2.0</v>
      </c>
      <c r="E21" s="1">
        <v>-5.0</v>
      </c>
      <c r="F21" s="1">
        <v>8.0</v>
      </c>
      <c r="G21" s="1">
        <v>23.0</v>
      </c>
      <c r="H21" s="1">
        <v>-12.0</v>
      </c>
      <c r="I21" s="1">
        <v>-10.0</v>
      </c>
      <c r="J21" s="1">
        <v>-32.0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12.0</v>
      </c>
      <c r="C23" s="1">
        <v>16.0</v>
      </c>
      <c r="D23" s="1">
        <v>17.0</v>
      </c>
      <c r="E23" s="1">
        <v>15.0</v>
      </c>
      <c r="F23" s="1">
        <v>14.0</v>
      </c>
      <c r="G23" s="1">
        <v>13.0</v>
      </c>
      <c r="H23" s="1">
        <v>12.0</v>
      </c>
      <c r="I23" s="1">
        <v>10.0</v>
      </c>
      <c r="J23" s="1">
        <v>6.0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12.0</v>
      </c>
      <c r="C24" s="1">
        <v>18.0</v>
      </c>
      <c r="D24" s="1">
        <v>27.0</v>
      </c>
      <c r="E24" s="1">
        <v>17.0</v>
      </c>
      <c r="F24" s="1">
        <v>5.0</v>
      </c>
      <c r="G24" s="1">
        <v>14.0</v>
      </c>
      <c r="H24" s="1">
        <v>97.0</v>
      </c>
      <c r="I24" s="1">
        <v>4.0</v>
      </c>
      <c r="J24" s="1">
        <v>-8.0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19.0</v>
      </c>
      <c r="C25" s="1">
        <v>27.0</v>
      </c>
      <c r="D25" s="1">
        <v>37.0</v>
      </c>
      <c r="E25" s="1">
        <v>26.0</v>
      </c>
      <c r="F25" s="1">
        <v>13.0</v>
      </c>
      <c r="G25" s="1">
        <v>21.0</v>
      </c>
      <c r="H25" s="1">
        <v>7.0</v>
      </c>
      <c r="I25" s="1">
        <v>9.0</v>
      </c>
      <c r="J25" s="1">
        <v>-4.0</v>
      </c>
      <c r="K25" s="1">
        <v>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1.0</v>
      </c>
      <c r="C26" s="1">
        <v>24.0</v>
      </c>
      <c r="D26" s="1">
        <v>-6.0</v>
      </c>
      <c r="E26" s="1">
        <v>-2.0</v>
      </c>
      <c r="F26" s="1">
        <v>7.0</v>
      </c>
      <c r="G26" s="1">
        <v>-2.0</v>
      </c>
      <c r="H26" s="1">
        <v>2.0</v>
      </c>
      <c r="I26" s="1">
        <v>-5.0</v>
      </c>
      <c r="J26" s="1">
        <v>9.0</v>
      </c>
      <c r="K26" s="1">
        <v>-4.0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103.0</v>
      </c>
      <c r="C27" s="1">
        <v>62.0</v>
      </c>
      <c r="D27" s="1">
        <v>-39.0</v>
      </c>
      <c r="E27" s="1">
        <v>-21.0</v>
      </c>
      <c r="F27" s="1">
        <v>-4.0</v>
      </c>
      <c r="G27" s="1">
        <v>-25.0</v>
      </c>
      <c r="H27" s="1">
        <v>-60.0</v>
      </c>
      <c r="I27" s="1">
        <v>-92.0</v>
      </c>
      <c r="J27" s="1">
        <v>-5.0</v>
      </c>
      <c r="K27" s="1">
        <v>-16.0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55.0</v>
      </c>
      <c r="C3" s="1">
        <v>34.0</v>
      </c>
      <c r="D3" s="1">
        <v>36.0</v>
      </c>
      <c r="E3" s="1">
        <v>31.0</v>
      </c>
      <c r="F3" s="1">
        <v>39.0</v>
      </c>
      <c r="G3" s="1">
        <v>62.0</v>
      </c>
      <c r="H3" s="1">
        <v>49.0</v>
      </c>
      <c r="I3" s="1">
        <v>39.0</v>
      </c>
      <c r="J3" s="1">
        <v>6.0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55.0</v>
      </c>
      <c r="C4" s="1">
        <v>34.0</v>
      </c>
      <c r="D4" s="1">
        <v>36.0</v>
      </c>
      <c r="E4" s="1">
        <v>31.0</v>
      </c>
      <c r="F4" s="1">
        <v>39.0</v>
      </c>
      <c r="G4" s="1">
        <v>62.0</v>
      </c>
      <c r="H4" s="1">
        <v>49.0</v>
      </c>
      <c r="I4" s="1">
        <v>39.0</v>
      </c>
      <c r="J4" s="1">
        <v>6.0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3.0</v>
      </c>
      <c r="C5" s="1">
        <v>5.0</v>
      </c>
      <c r="D5" s="1">
        <v>5.0</v>
      </c>
      <c r="E5" s="1">
        <v>2.0</v>
      </c>
      <c r="F5" s="1">
        <v>3.0</v>
      </c>
      <c r="G5" s="1">
        <v>1.0</v>
      </c>
      <c r="H5" s="1">
        <v>2.0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51.0</v>
      </c>
      <c r="C6" s="1">
        <v>25.0</v>
      </c>
      <c r="D6" s="1">
        <v>18.0</v>
      </c>
      <c r="E6" s="1">
        <v>9.0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3.0</v>
      </c>
      <c r="C7" s="1">
        <v>5.0</v>
      </c>
      <c r="D7" s="1">
        <v>5.0</v>
      </c>
      <c r="E7" s="1">
        <v>3.0</v>
      </c>
      <c r="F7" s="1">
        <v>3.0</v>
      </c>
      <c r="G7" s="1">
        <v>1.0</v>
      </c>
      <c r="H7" s="1">
        <v>2.0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51.0</v>
      </c>
      <c r="C8" s="1">
        <v>50.0</v>
      </c>
      <c r="D8" s="1">
        <v>50.0</v>
      </c>
      <c r="E8" s="1">
        <v>30.0</v>
      </c>
      <c r="F8" s="1">
        <v>45.0</v>
      </c>
      <c r="G8" s="1">
        <v>62.0</v>
      </c>
      <c r="H8" s="1">
        <v>1.0</v>
      </c>
      <c r="I8" s="1">
        <v>3.0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59.0</v>
      </c>
      <c r="C9" s="1">
        <v>40.0</v>
      </c>
      <c r="D9" s="1">
        <v>42.0</v>
      </c>
      <c r="E9" s="1">
        <v>34.0</v>
      </c>
      <c r="F9" s="1">
        <v>43.0</v>
      </c>
      <c r="G9" s="1">
        <v>64.0</v>
      </c>
      <c r="H9" s="1">
        <v>53.0</v>
      </c>
      <c r="I9" s="1">
        <v>44.0</v>
      </c>
      <c r="J9" s="1">
        <v>11.0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480.0</v>
      </c>
      <c r="C10" s="1">
        <v>592.0</v>
      </c>
      <c r="D10" s="1">
        <v>542.0</v>
      </c>
      <c r="E10" s="1">
        <v>500.0</v>
      </c>
      <c r="F10" s="1">
        <v>449.0</v>
      </c>
      <c r="G10" s="1">
        <v>363.0</v>
      </c>
      <c r="H10" s="1">
        <v>275.0</v>
      </c>
      <c r="I10" s="1">
        <v>198.0</v>
      </c>
      <c r="J10" s="1">
        <v>204.0</v>
      </c>
      <c r="K10" s="1">
        <v>190.0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0.0</v>
      </c>
      <c r="F11" s="1">
        <v>62.0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10.0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27.0</v>
      </c>
      <c r="C13" s="1">
        <v>10.0</v>
      </c>
      <c r="D13" s="1">
        <v>7.0</v>
      </c>
      <c r="E13" s="1">
        <v>5.0</v>
      </c>
      <c r="F13" s="1">
        <v>8.0</v>
      </c>
      <c r="G13" s="1">
        <v>11.0</v>
      </c>
      <c r="H13" s="1">
        <v>0.0</v>
      </c>
      <c r="I13" s="1">
        <v>0.0</v>
      </c>
      <c r="J13" s="1">
        <v>6.0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550.0</v>
      </c>
      <c r="C14" s="1">
        <v>633.0</v>
      </c>
      <c r="D14" s="1">
        <v>584.0</v>
      </c>
      <c r="E14" s="1">
        <v>535.0</v>
      </c>
      <c r="F14" s="1">
        <v>493.0</v>
      </c>
      <c r="G14" s="1">
        <v>427.0</v>
      </c>
      <c r="H14" s="1">
        <v>328.0</v>
      </c>
      <c r="I14" s="1">
        <v>242.0</v>
      </c>
      <c r="J14" s="1">
        <v>215.0</v>
      </c>
      <c r="K14" s="1">
        <v>197.0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32.0</v>
      </c>
      <c r="C16" s="1">
        <v>46.0</v>
      </c>
      <c r="D16" s="1">
        <v>53.0</v>
      </c>
      <c r="E16" s="1">
        <v>0.0</v>
      </c>
      <c r="F16" s="1">
        <v>10.0</v>
      </c>
      <c r="G16" s="1">
        <v>51.0</v>
      </c>
      <c r="H16" s="1">
        <v>2.0</v>
      </c>
      <c r="I16" s="1">
        <v>1.0</v>
      </c>
      <c r="J16" s="1">
        <v>72.0</v>
      </c>
      <c r="K16" s="1">
        <v>83.0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3.0</v>
      </c>
      <c r="C17" s="1">
        <v>4.0</v>
      </c>
      <c r="D17" s="1">
        <v>9.0</v>
      </c>
      <c r="E17" s="1">
        <v>5.0</v>
      </c>
      <c r="F17" s="1">
        <v>5.0</v>
      </c>
      <c r="G17" s="1">
        <v>6.0</v>
      </c>
      <c r="H17" s="1">
        <v>5.0</v>
      </c>
      <c r="I17" s="1">
        <v>1.0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8.0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0.0</v>
      </c>
      <c r="C19" s="1">
        <v>0.0</v>
      </c>
      <c r="D19" s="1">
        <v>2.0</v>
      </c>
      <c r="E19" s="1">
        <v>6.0</v>
      </c>
      <c r="F19" s="1">
        <v>0.0</v>
      </c>
      <c r="G19" s="1">
        <v>0.0</v>
      </c>
      <c r="H19" s="1">
        <v>0.0</v>
      </c>
      <c r="I19" s="1">
        <v>9.0</v>
      </c>
      <c r="J19" s="1">
        <v>0.0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11.0</v>
      </c>
      <c r="C20" s="1">
        <v>5.0</v>
      </c>
      <c r="D20" s="1">
        <v>12.0</v>
      </c>
      <c r="E20" s="1">
        <v>12.0</v>
      </c>
      <c r="F20" s="1">
        <v>5.0</v>
      </c>
      <c r="G20" s="1">
        <v>6.0</v>
      </c>
      <c r="H20" s="1">
        <v>5.0</v>
      </c>
      <c r="I20" s="1">
        <v>12.0</v>
      </c>
      <c r="J20" s="1">
        <v>2.0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298.0</v>
      </c>
      <c r="C21" s="1">
        <v>359.0</v>
      </c>
      <c r="D21" s="1">
        <v>321.0</v>
      </c>
      <c r="E21" s="1">
        <v>299.0</v>
      </c>
      <c r="F21" s="1">
        <v>297.0</v>
      </c>
      <c r="G21" s="1">
        <v>273.0</v>
      </c>
      <c r="H21" s="1">
        <v>213.0</v>
      </c>
      <c r="I21" s="1">
        <v>123.0</v>
      </c>
      <c r="J21" s="1">
        <v>117.0</v>
      </c>
      <c r="K21" s="1">
        <v>102.0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0.0</v>
      </c>
      <c r="D22" s="1">
        <v>0.0</v>
      </c>
      <c r="E22" s="1">
        <v>1.0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3.0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309.0</v>
      </c>
      <c r="C24" s="1">
        <v>364.0</v>
      </c>
      <c r="D24" s="1">
        <v>334.0</v>
      </c>
      <c r="E24" s="1">
        <v>313.0</v>
      </c>
      <c r="F24" s="1">
        <v>303.0</v>
      </c>
      <c r="G24" s="1">
        <v>279.0</v>
      </c>
      <c r="H24" s="1">
        <v>219.0</v>
      </c>
      <c r="I24" s="1">
        <v>135.0</v>
      </c>
      <c r="J24" s="1">
        <v>120.0</v>
      </c>
      <c r="K24" s="1">
        <v>108.0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13.0</v>
      </c>
      <c r="C25" s="1">
        <v>15.0</v>
      </c>
      <c r="D25" s="1">
        <v>15.0</v>
      </c>
      <c r="E25" s="1">
        <v>16.0</v>
      </c>
      <c r="F25" s="1">
        <v>16.0</v>
      </c>
      <c r="G25" s="1">
        <v>16.0</v>
      </c>
      <c r="H25" s="1">
        <v>2.0</v>
      </c>
      <c r="I25" s="1">
        <v>2.0</v>
      </c>
      <c r="J25" s="1">
        <v>2.0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188.0</v>
      </c>
      <c r="C26" s="1">
        <v>239.0</v>
      </c>
      <c r="D26" s="1">
        <v>240.0</v>
      </c>
      <c r="E26" s="1">
        <v>241.0</v>
      </c>
      <c r="F26" s="1">
        <v>242.0</v>
      </c>
      <c r="G26" s="1">
        <v>238.0</v>
      </c>
      <c r="H26" s="1">
        <v>229.0</v>
      </c>
      <c r="I26" s="1">
        <v>189.0</v>
      </c>
      <c r="J26" s="1">
        <v>191.0</v>
      </c>
      <c r="K26" s="1">
        <v>188.0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52.0</v>
      </c>
      <c r="C27" s="1">
        <v>29.0</v>
      </c>
      <c r="D27" s="1">
        <v>10.0</v>
      </c>
      <c r="E27" s="1">
        <v>-19.0</v>
      </c>
      <c r="F27" s="1">
        <v>-51.0</v>
      </c>
      <c r="G27" s="1">
        <v>-89.0</v>
      </c>
      <c r="H27" s="1">
        <v>-121.0</v>
      </c>
      <c r="I27" s="1">
        <v>-81.0</v>
      </c>
      <c r="J27" s="1">
        <v>-96.0</v>
      </c>
      <c r="K27" s="1">
        <v>-99.0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241.0</v>
      </c>
      <c r="C28" s="1">
        <v>269.0</v>
      </c>
      <c r="D28" s="1">
        <v>251.0</v>
      </c>
      <c r="E28" s="1">
        <v>222.0</v>
      </c>
      <c r="F28" s="1">
        <v>191.0</v>
      </c>
      <c r="G28" s="1">
        <v>148.0</v>
      </c>
      <c r="H28" s="1">
        <v>109.0</v>
      </c>
      <c r="I28" s="1">
        <v>107.0</v>
      </c>
      <c r="J28" s="1">
        <v>95.0</v>
      </c>
      <c r="K28" s="1">
        <v>89.0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241.0</v>
      </c>
      <c r="C29" s="1">
        <v>269.0</v>
      </c>
      <c r="D29" s="1">
        <v>251.0</v>
      </c>
      <c r="E29" s="1">
        <v>222.0</v>
      </c>
      <c r="F29" s="1">
        <v>191.0</v>
      </c>
      <c r="G29" s="1">
        <v>148.0</v>
      </c>
      <c r="H29" s="1">
        <v>109.0</v>
      </c>
      <c r="I29" s="1">
        <v>107.0</v>
      </c>
      <c r="J29" s="1">
        <v>95.0</v>
      </c>
      <c r="K29" s="1">
        <v>89.0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550.0</v>
      </c>
      <c r="C30" s="1">
        <v>633.0</v>
      </c>
      <c r="D30" s="1">
        <v>584.0</v>
      </c>
      <c r="E30" s="1">
        <v>535.0</v>
      </c>
      <c r="F30" s="1">
        <v>493.0</v>
      </c>
      <c r="G30" s="1">
        <v>427.0</v>
      </c>
      <c r="H30" s="1">
        <v>328.0</v>
      </c>
      <c r="I30" s="1">
        <v>242.0</v>
      </c>
      <c r="J30" s="1">
        <v>215.0</v>
      </c>
      <c r="K30" s="1">
        <v>197.0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2.0</v>
      </c>
      <c r="C32" s="1">
        <v>2.0</v>
      </c>
      <c r="D32" s="1">
        <v>2.0</v>
      </c>
      <c r="E32" s="1">
        <v>2.0</v>
      </c>
      <c r="F32" s="1">
        <v>2.0</v>
      </c>
      <c r="G32" s="1">
        <v>2.0</v>
      </c>
      <c r="H32" s="1">
        <v>2.0</v>
      </c>
      <c r="I32" s="1">
        <v>2.0</v>
      </c>
      <c r="J32" s="1">
        <v>2.0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2.0</v>
      </c>
      <c r="C33" s="1">
        <v>2.0</v>
      </c>
      <c r="D33" s="1">
        <v>2.0</v>
      </c>
      <c r="E33" s="1">
        <v>2.0</v>
      </c>
      <c r="F33" s="1">
        <v>2.0</v>
      </c>
      <c r="G33" s="1">
        <v>2.0</v>
      </c>
      <c r="H33" s="1">
        <v>2.0</v>
      </c>
      <c r="I33" s="1">
        <v>2.0</v>
      </c>
      <c r="J33" s="1">
        <v>2.0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 t="s">
        <v>81</v>
      </c>
      <c r="C34" s="1" t="s">
        <v>82</v>
      </c>
      <c r="D34" s="1" t="s">
        <v>83</v>
      </c>
      <c r="E34" s="1" t="s">
        <v>84</v>
      </c>
      <c r="F34" s="1" t="s">
        <v>85</v>
      </c>
      <c r="G34" s="1" t="s">
        <v>86</v>
      </c>
      <c r="H34" s="1" t="s">
        <v>87</v>
      </c>
      <c r="I34" s="1" t="s">
        <v>88</v>
      </c>
      <c r="J34" s="1" t="s">
        <v>89</v>
      </c>
      <c r="K34" s="1" t="s">
        <v>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241.0</v>
      </c>
      <c r="C35" s="1">
        <v>269.0</v>
      </c>
      <c r="D35" s="1">
        <v>251.0</v>
      </c>
      <c r="E35" s="1">
        <v>222.0</v>
      </c>
      <c r="F35" s="1">
        <v>191.0</v>
      </c>
      <c r="G35" s="1">
        <v>148.0</v>
      </c>
      <c r="H35" s="1">
        <v>109.0</v>
      </c>
      <c r="I35" s="1">
        <v>107.0</v>
      </c>
      <c r="J35" s="1">
        <v>95.0</v>
      </c>
      <c r="K35" s="1">
        <v>89.0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 t="s">
        <v>81</v>
      </c>
      <c r="C36" s="1" t="s">
        <v>82</v>
      </c>
      <c r="D36" s="1" t="s">
        <v>83</v>
      </c>
      <c r="E36" s="1" t="s">
        <v>84</v>
      </c>
      <c r="F36" s="1" t="s">
        <v>85</v>
      </c>
      <c r="G36" s="1" t="s">
        <v>86</v>
      </c>
      <c r="H36" s="1" t="s">
        <v>87</v>
      </c>
      <c r="I36" s="1" t="s">
        <v>88</v>
      </c>
      <c r="J36" s="1" t="s">
        <v>89</v>
      </c>
      <c r="K36" s="1" t="s">
        <v>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306.0</v>
      </c>
      <c r="C37" s="1">
        <v>359.0</v>
      </c>
      <c r="D37" s="1">
        <v>321.0</v>
      </c>
      <c r="E37" s="1">
        <v>299.0</v>
      </c>
      <c r="F37" s="1">
        <v>297.0</v>
      </c>
      <c r="G37" s="1">
        <v>273.0</v>
      </c>
      <c r="H37" s="1">
        <v>213.0</v>
      </c>
      <c r="I37" s="1">
        <v>123.0</v>
      </c>
      <c r="J37" s="1">
        <v>117.0</v>
      </c>
      <c r="K37" s="1">
        <v>102.0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251.0</v>
      </c>
      <c r="C38" s="1">
        <v>325.0</v>
      </c>
      <c r="D38" s="1">
        <v>285.0</v>
      </c>
      <c r="E38" s="1">
        <v>268.0</v>
      </c>
      <c r="F38" s="1">
        <v>258.0</v>
      </c>
      <c r="G38" s="1">
        <v>210.0</v>
      </c>
      <c r="H38" s="1">
        <v>164.0</v>
      </c>
      <c r="I38" s="1">
        <v>83.0</v>
      </c>
      <c r="J38" s="1">
        <v>110.0</v>
      </c>
      <c r="K38" s="1">
        <v>97.0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3.0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49.0</v>
      </c>
      <c r="C2" s="1">
        <v>63.0</v>
      </c>
      <c r="D2" s="1">
        <v>68.0</v>
      </c>
      <c r="E2" s="1">
        <v>51.0</v>
      </c>
      <c r="F2" s="1">
        <v>47.0</v>
      </c>
      <c r="G2" s="1">
        <v>44.0</v>
      </c>
      <c r="H2" s="1">
        <v>26.0</v>
      </c>
      <c r="I2" s="1">
        <v>16.0</v>
      </c>
      <c r="J2" s="1">
        <v>14.0</v>
      </c>
      <c r="K2" s="1">
        <v>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49.0</v>
      </c>
      <c r="C3" s="1">
        <v>63.0</v>
      </c>
      <c r="D3" s="1">
        <v>68.0</v>
      </c>
      <c r="E3" s="1">
        <v>51.0</v>
      </c>
      <c r="F3" s="1">
        <v>47.0</v>
      </c>
      <c r="G3" s="1">
        <v>44.0</v>
      </c>
      <c r="H3" s="1">
        <v>26.0</v>
      </c>
      <c r="I3" s="1">
        <v>16.0</v>
      </c>
      <c r="J3" s="1">
        <v>14.0</v>
      </c>
      <c r="K3" s="1">
        <v>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49.0</v>
      </c>
      <c r="C4" s="1">
        <v>63.0</v>
      </c>
      <c r="D4" s="1">
        <v>68.0</v>
      </c>
      <c r="E4" s="1">
        <v>51.0</v>
      </c>
      <c r="F4" s="1">
        <v>47.0</v>
      </c>
      <c r="G4" s="1">
        <v>44.0</v>
      </c>
      <c r="H4" s="1">
        <v>26.0</v>
      </c>
      <c r="I4" s="1">
        <v>16.0</v>
      </c>
      <c r="J4" s="1">
        <v>14.0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16.0</v>
      </c>
      <c r="C5" s="1">
        <v>19.0</v>
      </c>
      <c r="D5" s="1">
        <v>19.0</v>
      </c>
      <c r="E5" s="1">
        <v>14.0</v>
      </c>
      <c r="F5" s="1">
        <v>13.0</v>
      </c>
      <c r="G5" s="1">
        <v>13.0</v>
      </c>
      <c r="H5" s="1">
        <v>11.0</v>
      </c>
      <c r="I5" s="1">
        <v>9.0</v>
      </c>
      <c r="J5" s="1">
        <v>8.0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16.0</v>
      </c>
      <c r="C6" s="1">
        <v>19.0</v>
      </c>
      <c r="D6" s="1">
        <v>19.0</v>
      </c>
      <c r="E6" s="1">
        <v>14.0</v>
      </c>
      <c r="F6" s="1">
        <v>13.0</v>
      </c>
      <c r="G6" s="1">
        <v>13.0</v>
      </c>
      <c r="H6" s="1">
        <v>11.0</v>
      </c>
      <c r="I6" s="1">
        <v>9.0</v>
      </c>
      <c r="J6" s="1">
        <v>8.0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33.0</v>
      </c>
      <c r="C7" s="1">
        <v>44.0</v>
      </c>
      <c r="D7" s="1">
        <v>48.0</v>
      </c>
      <c r="E7" s="1">
        <v>37.0</v>
      </c>
      <c r="F7" s="1">
        <v>33.0</v>
      </c>
      <c r="G7" s="1">
        <v>30.0</v>
      </c>
      <c r="H7" s="1">
        <v>15.0</v>
      </c>
      <c r="I7" s="1">
        <v>6.0</v>
      </c>
      <c r="J7" s="1">
        <v>6.0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-12.0</v>
      </c>
      <c r="C8" s="1">
        <v>-17.0</v>
      </c>
      <c r="D8" s="1">
        <v>-19.0</v>
      </c>
      <c r="E8" s="1">
        <v>-17.0</v>
      </c>
      <c r="F8" s="1">
        <v>-15.0</v>
      </c>
      <c r="G8" s="1">
        <v>-15.0</v>
      </c>
      <c r="H8" s="1">
        <v>-14.0</v>
      </c>
      <c r="I8" s="1">
        <v>-10.0</v>
      </c>
      <c r="J8" s="1">
        <v>-7.0</v>
      </c>
      <c r="K8" s="1">
        <v>-8.0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-12.0</v>
      </c>
      <c r="C9" s="1">
        <v>-17.0</v>
      </c>
      <c r="D9" s="1">
        <v>-19.0</v>
      </c>
      <c r="E9" s="1">
        <v>-17.0</v>
      </c>
      <c r="F9" s="1">
        <v>-15.0</v>
      </c>
      <c r="G9" s="1">
        <v>-15.0</v>
      </c>
      <c r="H9" s="1">
        <v>-14.0</v>
      </c>
      <c r="I9" s="1">
        <v>-10.0</v>
      </c>
      <c r="J9" s="1">
        <v>-7.0</v>
      </c>
      <c r="K9" s="1">
        <v>-8.0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-77.0</v>
      </c>
      <c r="C10" s="1">
        <v>-1.0</v>
      </c>
      <c r="D10" s="1">
        <v>-2.0</v>
      </c>
      <c r="E10" s="1">
        <v>-5.0</v>
      </c>
      <c r="F10" s="1">
        <v>5.0</v>
      </c>
      <c r="G10" s="1">
        <v>-1.0</v>
      </c>
      <c r="H10" s="1">
        <v>-28.0</v>
      </c>
      <c r="I10" s="1">
        <v>-38.0</v>
      </c>
      <c r="J10" s="1">
        <v>-26.0</v>
      </c>
      <c r="K10" s="1">
        <v>-12.0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19.0</v>
      </c>
      <c r="C11" s="1">
        <v>25.0</v>
      </c>
      <c r="D11" s="1">
        <v>26.0</v>
      </c>
      <c r="E11" s="1">
        <v>14.0</v>
      </c>
      <c r="F11" s="1">
        <v>22.0</v>
      </c>
      <c r="G11" s="1">
        <v>13.0</v>
      </c>
      <c r="H11" s="1">
        <v>5.0</v>
      </c>
      <c r="I11" s="1">
        <v>-3.0</v>
      </c>
      <c r="J11" s="1">
        <v>-1.0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-23.0</v>
      </c>
      <c r="C12" s="1">
        <v>-11.0</v>
      </c>
      <c r="D12" s="1">
        <v>-17.0</v>
      </c>
      <c r="E12" s="1">
        <v>-17.0</v>
      </c>
      <c r="F12" s="1">
        <v>-40.0</v>
      </c>
      <c r="G12" s="1">
        <v>-40.0</v>
      </c>
      <c r="H12" s="1">
        <v>-35.0</v>
      </c>
      <c r="I12" s="1">
        <v>2.0</v>
      </c>
      <c r="J12" s="1">
        <v>-10.0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0.0</v>
      </c>
      <c r="C13" s="1">
        <v>0.0</v>
      </c>
      <c r="D13" s="1">
        <v>0.0</v>
      </c>
      <c r="E13" s="1">
        <v>-2.0</v>
      </c>
      <c r="F13" s="1">
        <v>0.0</v>
      </c>
      <c r="G13" s="1">
        <v>0.0</v>
      </c>
      <c r="H13" s="1">
        <v>15.0</v>
      </c>
      <c r="I13" s="1">
        <v>-1.0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-3.0</v>
      </c>
      <c r="C14" s="1">
        <v>13.0</v>
      </c>
      <c r="D14" s="1">
        <v>9.0</v>
      </c>
      <c r="E14" s="1">
        <v>-5.0</v>
      </c>
      <c r="F14" s="1">
        <v>-17.0</v>
      </c>
      <c r="G14" s="1">
        <v>-27.0</v>
      </c>
      <c r="H14" s="1">
        <v>-35.0</v>
      </c>
      <c r="I14" s="1">
        <v>-1.0</v>
      </c>
      <c r="J14" s="1">
        <v>-12.0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0.0</v>
      </c>
      <c r="C15" s="1">
        <v>0.0</v>
      </c>
      <c r="D15" s="1">
        <v>0.0</v>
      </c>
      <c r="E15" s="1">
        <v>1.0</v>
      </c>
      <c r="F15" s="1">
        <v>-1.0</v>
      </c>
      <c r="G15" s="1">
        <v>62.0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-3.0</v>
      </c>
      <c r="C16" s="1">
        <v>13.0</v>
      </c>
      <c r="D16" s="1">
        <v>9.0</v>
      </c>
      <c r="E16" s="1">
        <v>-6.0</v>
      </c>
      <c r="F16" s="1">
        <v>-16.0</v>
      </c>
      <c r="G16" s="1">
        <v>-27.0</v>
      </c>
      <c r="H16" s="1">
        <v>-35.0</v>
      </c>
      <c r="I16" s="1">
        <v>-1.0</v>
      </c>
      <c r="J16" s="1">
        <v>-12.0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-3.0</v>
      </c>
      <c r="C17" s="1">
        <v>13.0</v>
      </c>
      <c r="D17" s="1">
        <v>9.0</v>
      </c>
      <c r="E17" s="1">
        <v>-6.0</v>
      </c>
      <c r="F17" s="1">
        <v>-16.0</v>
      </c>
      <c r="G17" s="1">
        <v>-27.0</v>
      </c>
      <c r="H17" s="1">
        <v>-35.0</v>
      </c>
      <c r="I17" s="1">
        <v>-1.0</v>
      </c>
      <c r="J17" s="1">
        <v>-12.0</v>
      </c>
      <c r="K17" s="1">
        <v>-2.0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-3.0</v>
      </c>
      <c r="C18" s="1">
        <v>13.0</v>
      </c>
      <c r="D18" s="1">
        <v>9.0</v>
      </c>
      <c r="E18" s="1">
        <v>-6.0</v>
      </c>
      <c r="F18" s="1">
        <v>-16.0</v>
      </c>
      <c r="G18" s="1">
        <v>-27.0</v>
      </c>
      <c r="H18" s="1">
        <v>-35.0</v>
      </c>
      <c r="I18" s="1">
        <v>-1.0</v>
      </c>
      <c r="J18" s="1">
        <v>-12.0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-3.0</v>
      </c>
      <c r="C19" s="1">
        <v>13.0</v>
      </c>
      <c r="D19" s="1">
        <v>9.0</v>
      </c>
      <c r="E19" s="1">
        <v>-6.0</v>
      </c>
      <c r="F19" s="1">
        <v>-16.0</v>
      </c>
      <c r="G19" s="1">
        <v>-27.0</v>
      </c>
      <c r="H19" s="1">
        <v>-35.0</v>
      </c>
      <c r="I19" s="1">
        <v>-1.0</v>
      </c>
      <c r="J19" s="1">
        <v>-12.0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-3.0</v>
      </c>
      <c r="C20" s="1">
        <v>13.0</v>
      </c>
      <c r="D20" s="1">
        <v>9.0</v>
      </c>
      <c r="E20" s="1">
        <v>-6.0</v>
      </c>
      <c r="F20" s="1">
        <v>-16.0</v>
      </c>
      <c r="G20" s="1">
        <v>-27.0</v>
      </c>
      <c r="H20" s="1">
        <v>-35.0</v>
      </c>
      <c r="I20" s="1">
        <v>-1.0</v>
      </c>
      <c r="J20" s="1">
        <v>-12.0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 t="s">
        <v>117</v>
      </c>
      <c r="C22" s="1" t="s">
        <v>118</v>
      </c>
      <c r="D22" s="1" t="s">
        <v>119</v>
      </c>
      <c r="E22" s="1" t="s">
        <v>120</v>
      </c>
      <c r="F22" s="1" t="s">
        <v>121</v>
      </c>
      <c r="G22" s="1" t="s">
        <v>122</v>
      </c>
      <c r="H22" s="1" t="s">
        <v>123</v>
      </c>
      <c r="I22" s="1" t="s">
        <v>124</v>
      </c>
      <c r="J22" s="1" t="s">
        <v>125</v>
      </c>
      <c r="K22" s="1" t="s">
        <v>126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117</v>
      </c>
      <c r="C23" s="1" t="s">
        <v>118</v>
      </c>
      <c r="D23" s="1" t="s">
        <v>119</v>
      </c>
      <c r="E23" s="1" t="s">
        <v>120</v>
      </c>
      <c r="F23" s="1" t="s">
        <v>121</v>
      </c>
      <c r="G23" s="1" t="s">
        <v>122</v>
      </c>
      <c r="H23" s="1" t="s">
        <v>123</v>
      </c>
      <c r="I23" s="1" t="s">
        <v>124</v>
      </c>
      <c r="J23" s="1" t="s">
        <v>125</v>
      </c>
      <c r="K23" s="1" t="s">
        <v>126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2.0</v>
      </c>
      <c r="C24" s="1">
        <v>2.0</v>
      </c>
      <c r="D24" s="1">
        <v>2.0</v>
      </c>
      <c r="E24" s="1">
        <v>2.0</v>
      </c>
      <c r="F24" s="1">
        <v>2.0</v>
      </c>
      <c r="G24" s="1">
        <v>2.0</v>
      </c>
      <c r="H24" s="1">
        <v>2.0</v>
      </c>
      <c r="I24" s="1">
        <v>2.0</v>
      </c>
      <c r="J24" s="1">
        <v>2.0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 t="s">
        <v>117</v>
      </c>
      <c r="C25" s="1" t="s">
        <v>118</v>
      </c>
      <c r="D25" s="1" t="s">
        <v>119</v>
      </c>
      <c r="E25" s="1" t="s">
        <v>120</v>
      </c>
      <c r="F25" s="1" t="s">
        <v>121</v>
      </c>
      <c r="G25" s="1" t="s">
        <v>122</v>
      </c>
      <c r="H25" s="1" t="s">
        <v>123</v>
      </c>
      <c r="I25" s="1" t="s">
        <v>124</v>
      </c>
      <c r="J25" s="1" t="s">
        <v>125</v>
      </c>
      <c r="K25" s="1" t="s">
        <v>126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1" t="s">
        <v>117</v>
      </c>
      <c r="C26" s="1" t="s">
        <v>118</v>
      </c>
      <c r="D26" s="1" t="s">
        <v>119</v>
      </c>
      <c r="E26" s="1" t="s">
        <v>120</v>
      </c>
      <c r="F26" s="1" t="s">
        <v>121</v>
      </c>
      <c r="G26" s="1" t="s">
        <v>122</v>
      </c>
      <c r="H26" s="1" t="s">
        <v>123</v>
      </c>
      <c r="I26" s="1" t="s">
        <v>124</v>
      </c>
      <c r="J26" s="1" t="s">
        <v>125</v>
      </c>
      <c r="K26" s="1" t="s">
        <v>126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>
        <v>2.0</v>
      </c>
      <c r="C27" s="1">
        <v>2.0</v>
      </c>
      <c r="D27" s="1">
        <v>2.0</v>
      </c>
      <c r="E27" s="1">
        <v>2.0</v>
      </c>
      <c r="F27" s="1">
        <v>2.0</v>
      </c>
      <c r="G27" s="1">
        <v>2.0</v>
      </c>
      <c r="H27" s="1">
        <v>2.0</v>
      </c>
      <c r="I27" s="1">
        <v>2.0</v>
      </c>
      <c r="J27" s="1">
        <v>2.0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 t="s">
        <v>133</v>
      </c>
      <c r="C28" s="1" t="s">
        <v>134</v>
      </c>
      <c r="D28" s="1" t="s">
        <v>134</v>
      </c>
      <c r="E28" s="1" t="s">
        <v>135</v>
      </c>
      <c r="F28" s="1" t="s">
        <v>136</v>
      </c>
      <c r="G28" s="1" t="s">
        <v>137</v>
      </c>
      <c r="H28" s="1" t="s">
        <v>138</v>
      </c>
      <c r="I28" s="1" t="s">
        <v>139</v>
      </c>
      <c r="J28" s="1" t="s">
        <v>140</v>
      </c>
      <c r="K28" s="1" t="s">
        <v>141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 t="s">
        <v>133</v>
      </c>
      <c r="C29" s="1" t="s">
        <v>134</v>
      </c>
      <c r="D29" s="1" t="s">
        <v>134</v>
      </c>
      <c r="E29" s="1" t="s">
        <v>135</v>
      </c>
      <c r="F29" s="1" t="s">
        <v>136</v>
      </c>
      <c r="G29" s="1" t="s">
        <v>137</v>
      </c>
      <c r="H29" s="1" t="s">
        <v>138</v>
      </c>
      <c r="I29" s="1" t="s">
        <v>139</v>
      </c>
      <c r="J29" s="1" t="s">
        <v>140</v>
      </c>
      <c r="K29" s="1" t="s">
        <v>141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144</v>
      </c>
      <c r="C30" s="1" t="s">
        <v>144</v>
      </c>
      <c r="D30" s="1" t="s">
        <v>145</v>
      </c>
      <c r="E30" s="1" t="s">
        <v>146</v>
      </c>
      <c r="F30" s="1">
        <v>6.0</v>
      </c>
      <c r="G30" s="1">
        <v>6.0</v>
      </c>
      <c r="H30" s="1" t="s">
        <v>147</v>
      </c>
      <c r="I30" s="1">
        <v>0.0</v>
      </c>
      <c r="J30" s="1">
        <v>0.0</v>
      </c>
      <c r="K30" s="1" t="s">
        <v>148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 t="s">
        <v>150</v>
      </c>
      <c r="C31" s="1" t="s">
        <v>151</v>
      </c>
      <c r="D31" s="1" t="s">
        <v>152</v>
      </c>
      <c r="E31" s="1" t="s">
        <v>153</v>
      </c>
      <c r="F31" s="1" t="s">
        <v>154</v>
      </c>
      <c r="G31" s="1" t="s">
        <v>155</v>
      </c>
      <c r="H31" s="1" t="s">
        <v>156</v>
      </c>
      <c r="I31" s="1">
        <v>0.0</v>
      </c>
      <c r="J31" s="1">
        <v>0.0</v>
      </c>
      <c r="K31" s="1" t="s">
        <v>157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33.0</v>
      </c>
      <c r="C33" s="1">
        <v>44.0</v>
      </c>
      <c r="D33" s="1">
        <v>48.0</v>
      </c>
      <c r="E33" s="1">
        <v>37.0</v>
      </c>
      <c r="F33" s="1">
        <v>33.0</v>
      </c>
      <c r="G33" s="1">
        <v>30.0</v>
      </c>
      <c r="H33" s="1">
        <v>15.0</v>
      </c>
      <c r="I33" s="1">
        <v>6.0</v>
      </c>
      <c r="J33" s="1">
        <v>6.0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33.0</v>
      </c>
      <c r="C34" s="1">
        <v>44.0</v>
      </c>
      <c r="D34" s="1">
        <v>48.0</v>
      </c>
      <c r="E34" s="1">
        <v>37.0</v>
      </c>
      <c r="F34" s="1">
        <v>33.0</v>
      </c>
      <c r="G34" s="1">
        <v>30.0</v>
      </c>
      <c r="H34" s="1">
        <v>15.0</v>
      </c>
      <c r="I34" s="1">
        <v>6.0</v>
      </c>
      <c r="J34" s="1">
        <v>6.0</v>
      </c>
      <c r="K34" s="1">
        <v>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49.0</v>
      </c>
      <c r="C35" s="1">
        <v>63.0</v>
      </c>
      <c r="D35" s="1">
        <v>68.0</v>
      </c>
      <c r="E35" s="1">
        <v>51.0</v>
      </c>
      <c r="F35" s="1">
        <v>47.0</v>
      </c>
      <c r="G35" s="1">
        <v>44.0</v>
      </c>
      <c r="H35" s="1">
        <v>26.0</v>
      </c>
      <c r="I35" s="1">
        <v>16.0</v>
      </c>
      <c r="J35" s="1">
        <v>14.0</v>
      </c>
      <c r="K35" s="1">
        <v>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0.0</v>
      </c>
      <c r="C36" s="1">
        <v>0.0</v>
      </c>
      <c r="D36" s="1">
        <v>0.0</v>
      </c>
      <c r="E36" s="1" t="s">
        <v>162</v>
      </c>
      <c r="F36" s="1" t="s">
        <v>163</v>
      </c>
      <c r="G36" s="1" t="s">
        <v>164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0.0</v>
      </c>
      <c r="C37" s="1">
        <v>0.0</v>
      </c>
      <c r="D37" s="1">
        <v>0.0</v>
      </c>
      <c r="E37" s="1">
        <v>1.0</v>
      </c>
      <c r="F37" s="1">
        <v>-1.0</v>
      </c>
      <c r="G37" s="1">
        <v>62.0</v>
      </c>
      <c r="H37" s="1" t="s">
        <v>166</v>
      </c>
      <c r="I37" s="1" t="s">
        <v>166</v>
      </c>
      <c r="J37" s="1">
        <v>9.0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0.0</v>
      </c>
      <c r="C38" s="1">
        <v>0.0</v>
      </c>
      <c r="D38" s="1">
        <v>0.0</v>
      </c>
      <c r="E38" s="1">
        <v>1.0</v>
      </c>
      <c r="F38" s="1">
        <v>-1.0</v>
      </c>
      <c r="G38" s="1">
        <v>62.0</v>
      </c>
      <c r="H38" s="1" t="s">
        <v>166</v>
      </c>
      <c r="I38" s="1" t="s">
        <v>166</v>
      </c>
      <c r="J38" s="1">
        <v>9.0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12.0</v>
      </c>
      <c r="C39" s="1">
        <v>15.0</v>
      </c>
      <c r="D39" s="1">
        <v>16.0</v>
      </c>
      <c r="E39" s="1">
        <v>8.0</v>
      </c>
      <c r="F39" s="1">
        <v>14.0</v>
      </c>
      <c r="G39" s="1">
        <v>8.0</v>
      </c>
      <c r="H39" s="1">
        <v>3.0</v>
      </c>
      <c r="I39" s="1">
        <v>-2.0</v>
      </c>
      <c r="J39" s="1">
        <v>-72.0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13.0</v>
      </c>
      <c r="C40" s="1">
        <v>19.0</v>
      </c>
      <c r="D40" s="1">
        <v>19.0</v>
      </c>
      <c r="E40" s="1">
        <v>21.0</v>
      </c>
      <c r="F40" s="1">
        <v>17.0</v>
      </c>
      <c r="G40" s="1">
        <v>17.0</v>
      </c>
      <c r="H40" s="1">
        <v>15.0</v>
      </c>
      <c r="I40" s="1">
        <v>10.0</v>
      </c>
      <c r="J40" s="1">
        <v>7.0</v>
      </c>
      <c r="K40" s="1">
        <v>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16.0</v>
      </c>
      <c r="C42" s="1">
        <v>19.0</v>
      </c>
      <c r="D42" s="1">
        <v>19.0</v>
      </c>
      <c r="E42" s="1">
        <v>14.0</v>
      </c>
      <c r="F42" s="1">
        <v>13.0</v>
      </c>
      <c r="G42" s="1">
        <v>13.0</v>
      </c>
      <c r="H42" s="1">
        <v>11.0</v>
      </c>
      <c r="I42" s="1">
        <v>9.0</v>
      </c>
      <c r="J42" s="1">
        <v>8.0</v>
      </c>
      <c r="K42" s="1">
        <v>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  <c r="H3" s="1" t="s">
        <v>180</v>
      </c>
      <c r="I3" s="1" t="s">
        <v>181</v>
      </c>
      <c r="J3" s="1" t="s">
        <v>182</v>
      </c>
      <c r="K3" s="1" t="s">
        <v>183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184</v>
      </c>
      <c r="B4" s="1" t="s">
        <v>179</v>
      </c>
      <c r="C4" s="1" t="s">
        <v>185</v>
      </c>
      <c r="D4" s="1" t="s">
        <v>186</v>
      </c>
      <c r="E4" s="1" t="s">
        <v>187</v>
      </c>
      <c r="F4" s="1" t="s">
        <v>188</v>
      </c>
      <c r="G4" s="1" t="s">
        <v>189</v>
      </c>
      <c r="H4" s="1" t="s">
        <v>190</v>
      </c>
      <c r="I4" s="1" t="s">
        <v>191</v>
      </c>
      <c r="J4" s="1" t="s">
        <v>192</v>
      </c>
      <c r="K4" s="1" t="s">
        <v>193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 t="s">
        <v>195</v>
      </c>
      <c r="C5" s="1" t="s">
        <v>196</v>
      </c>
      <c r="D5" s="1" t="s">
        <v>197</v>
      </c>
      <c r="E5" s="1" t="s">
        <v>198</v>
      </c>
      <c r="F5" s="1" t="s">
        <v>199</v>
      </c>
      <c r="G5" s="1" t="s">
        <v>200</v>
      </c>
      <c r="H5" s="1" t="s">
        <v>201</v>
      </c>
      <c r="I5" s="1" t="s">
        <v>202</v>
      </c>
      <c r="J5" s="1" t="s">
        <v>203</v>
      </c>
      <c r="K5" s="1" t="s">
        <v>204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 t="s">
        <v>195</v>
      </c>
      <c r="C6" s="1" t="s">
        <v>196</v>
      </c>
      <c r="D6" s="1" t="s">
        <v>197</v>
      </c>
      <c r="E6" s="1" t="s">
        <v>198</v>
      </c>
      <c r="F6" s="1" t="s">
        <v>199</v>
      </c>
      <c r="G6" s="1" t="s">
        <v>200</v>
      </c>
      <c r="H6" s="1" t="s">
        <v>201</v>
      </c>
      <c r="I6" s="1" t="s">
        <v>202</v>
      </c>
      <c r="J6" s="1" t="s">
        <v>203</v>
      </c>
      <c r="K6" s="1" t="s">
        <v>204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207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208</v>
      </c>
      <c r="B9" s="1" t="s">
        <v>209</v>
      </c>
      <c r="C9" s="1" t="s">
        <v>210</v>
      </c>
      <c r="D9" s="1" t="s">
        <v>211</v>
      </c>
      <c r="E9" s="1" t="s">
        <v>212</v>
      </c>
      <c r="F9" s="1" t="s">
        <v>213</v>
      </c>
      <c r="G9" s="1" t="s">
        <v>214</v>
      </c>
      <c r="H9" s="1" t="s">
        <v>215</v>
      </c>
      <c r="I9" s="1" t="s">
        <v>216</v>
      </c>
      <c r="J9" s="1" t="s">
        <v>217</v>
      </c>
      <c r="K9" s="1" t="s">
        <v>218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 t="s">
        <v>220</v>
      </c>
      <c r="C10" s="1" t="s">
        <v>221</v>
      </c>
      <c r="D10" s="1" t="s">
        <v>222</v>
      </c>
      <c r="E10" s="1" t="s">
        <v>223</v>
      </c>
      <c r="F10" s="1" t="s">
        <v>224</v>
      </c>
      <c r="G10" s="1" t="s">
        <v>225</v>
      </c>
      <c r="H10" s="1" t="s">
        <v>226</v>
      </c>
      <c r="I10" s="1" t="s">
        <v>227</v>
      </c>
      <c r="J10" s="1" t="s">
        <v>228</v>
      </c>
      <c r="K10" s="1" t="s">
        <v>229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230</v>
      </c>
      <c r="B11" s="1" t="s">
        <v>220</v>
      </c>
      <c r="C11" s="1" t="s">
        <v>221</v>
      </c>
      <c r="D11" s="1" t="s">
        <v>222</v>
      </c>
      <c r="E11" s="1" t="s">
        <v>223</v>
      </c>
      <c r="F11" s="1" t="s">
        <v>224</v>
      </c>
      <c r="G11" s="1" t="s">
        <v>225</v>
      </c>
      <c r="H11" s="1" t="s">
        <v>226</v>
      </c>
      <c r="I11" s="1" t="s">
        <v>227</v>
      </c>
      <c r="J11" s="1" t="s">
        <v>228</v>
      </c>
      <c r="K11" s="1" t="s">
        <v>229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231</v>
      </c>
      <c r="B12" s="1" t="s">
        <v>232</v>
      </c>
      <c r="C12" s="1" t="s">
        <v>233</v>
      </c>
      <c r="D12" s="1" t="s">
        <v>234</v>
      </c>
      <c r="E12" s="1" t="s">
        <v>235</v>
      </c>
      <c r="F12" s="1" t="s">
        <v>236</v>
      </c>
      <c r="G12" s="1" t="s">
        <v>237</v>
      </c>
      <c r="H12" s="1" t="s">
        <v>238</v>
      </c>
      <c r="I12" s="1" t="s">
        <v>239</v>
      </c>
      <c r="J12" s="1" t="s">
        <v>240</v>
      </c>
      <c r="K12" s="1" t="s">
        <v>241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242</v>
      </c>
      <c r="B13" s="1" t="s">
        <v>232</v>
      </c>
      <c r="C13" s="1" t="s">
        <v>233</v>
      </c>
      <c r="D13" s="1" t="s">
        <v>234</v>
      </c>
      <c r="E13" s="1" t="s">
        <v>235</v>
      </c>
      <c r="F13" s="1" t="s">
        <v>236</v>
      </c>
      <c r="G13" s="1" t="s">
        <v>237</v>
      </c>
      <c r="H13" s="1" t="s">
        <v>238</v>
      </c>
      <c r="I13" s="1" t="s">
        <v>239</v>
      </c>
      <c r="J13" s="1" t="s">
        <v>240</v>
      </c>
      <c r="K13" s="1" t="s">
        <v>241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243</v>
      </c>
      <c r="B14" s="1" t="s">
        <v>232</v>
      </c>
      <c r="C14" s="1" t="s">
        <v>233</v>
      </c>
      <c r="D14" s="1" t="s">
        <v>234</v>
      </c>
      <c r="E14" s="1" t="s">
        <v>235</v>
      </c>
      <c r="F14" s="1" t="s">
        <v>236</v>
      </c>
      <c r="G14" s="1" t="s">
        <v>237</v>
      </c>
      <c r="H14" s="1" t="s">
        <v>238</v>
      </c>
      <c r="I14" s="1" t="s">
        <v>239</v>
      </c>
      <c r="J14" s="1" t="s">
        <v>240</v>
      </c>
      <c r="K14" s="1" t="s">
        <v>241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244</v>
      </c>
      <c r="B15" s="1" t="s">
        <v>245</v>
      </c>
      <c r="C15" s="1" t="s">
        <v>246</v>
      </c>
      <c r="D15" s="1" t="s">
        <v>247</v>
      </c>
      <c r="E15" s="1" t="s">
        <v>248</v>
      </c>
      <c r="F15" s="1" t="s">
        <v>249</v>
      </c>
      <c r="G15" s="1" t="s">
        <v>250</v>
      </c>
      <c r="H15" s="1" t="s">
        <v>251</v>
      </c>
      <c r="I15" s="1" t="s">
        <v>252</v>
      </c>
      <c r="J15" s="1" t="s">
        <v>253</v>
      </c>
      <c r="K15" s="1" t="s">
        <v>254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255</v>
      </c>
      <c r="B16" s="1" t="s">
        <v>256</v>
      </c>
      <c r="C16" s="1" t="s">
        <v>257</v>
      </c>
      <c r="D16" s="1" t="s">
        <v>258</v>
      </c>
      <c r="E16" s="1" t="s">
        <v>259</v>
      </c>
      <c r="F16" s="1" t="s">
        <v>260</v>
      </c>
      <c r="G16" s="1" t="s">
        <v>261</v>
      </c>
      <c r="H16" s="1" t="s">
        <v>262</v>
      </c>
      <c r="I16" s="1" t="s">
        <v>263</v>
      </c>
      <c r="J16" s="1" t="s">
        <v>264</v>
      </c>
      <c r="K16" s="1" t="s">
        <v>265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266</v>
      </c>
      <c r="B17" s="1" t="s">
        <v>267</v>
      </c>
      <c r="C17" s="1" t="s">
        <v>268</v>
      </c>
      <c r="D17" s="1" t="s">
        <v>269</v>
      </c>
      <c r="E17" s="1" t="s">
        <v>270</v>
      </c>
      <c r="F17" s="1" t="s">
        <v>271</v>
      </c>
      <c r="G17" s="1" t="s">
        <v>272</v>
      </c>
      <c r="H17" s="1" t="s">
        <v>273</v>
      </c>
      <c r="I17" s="1" t="s">
        <v>274</v>
      </c>
      <c r="J17" s="1" t="s">
        <v>275</v>
      </c>
      <c r="K17" s="1" t="s">
        <v>276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277</v>
      </c>
      <c r="B19" s="1" t="s">
        <v>278</v>
      </c>
      <c r="C19" s="1" t="s">
        <v>279</v>
      </c>
      <c r="D19" s="1" t="s">
        <v>279</v>
      </c>
      <c r="E19" s="1" t="s">
        <v>280</v>
      </c>
      <c r="F19" s="1" t="s">
        <v>280</v>
      </c>
      <c r="G19" s="1" t="s">
        <v>278</v>
      </c>
      <c r="H19" s="1" t="s">
        <v>281</v>
      </c>
      <c r="I19" s="1" t="s">
        <v>282</v>
      </c>
      <c r="J19" s="1" t="s">
        <v>281</v>
      </c>
      <c r="K19" s="1" t="s">
        <v>278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284</v>
      </c>
      <c r="B21" s="1" t="s">
        <v>285</v>
      </c>
      <c r="C21" s="1" t="s">
        <v>286</v>
      </c>
      <c r="D21" s="1" t="s">
        <v>287</v>
      </c>
      <c r="E21" s="1" t="s">
        <v>288</v>
      </c>
      <c r="F21" s="1" t="s">
        <v>289</v>
      </c>
      <c r="G21" s="1" t="s">
        <v>290</v>
      </c>
      <c r="H21" s="1" t="s">
        <v>291</v>
      </c>
      <c r="I21" s="1" t="s">
        <v>292</v>
      </c>
      <c r="J21" s="1" t="s">
        <v>293</v>
      </c>
      <c r="K21" s="1" t="s">
        <v>294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295</v>
      </c>
      <c r="B22" s="1" t="s">
        <v>296</v>
      </c>
      <c r="C22" s="1" t="s">
        <v>297</v>
      </c>
      <c r="D22" s="1" t="s">
        <v>298</v>
      </c>
      <c r="E22" s="1" t="s">
        <v>299</v>
      </c>
      <c r="F22" s="1" t="s">
        <v>300</v>
      </c>
      <c r="G22" s="1" t="s">
        <v>301</v>
      </c>
      <c r="H22" s="1" t="s">
        <v>302</v>
      </c>
      <c r="I22" s="1" t="s">
        <v>303</v>
      </c>
      <c r="J22" s="1" t="s">
        <v>304</v>
      </c>
      <c r="K22" s="1" t="s">
        <v>305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306</v>
      </c>
      <c r="B23" s="1" t="s">
        <v>307</v>
      </c>
      <c r="C23" s="1" t="s">
        <v>308</v>
      </c>
      <c r="D23" s="1" t="s">
        <v>309</v>
      </c>
      <c r="E23" s="1" t="s">
        <v>310</v>
      </c>
      <c r="F23" s="1" t="s">
        <v>311</v>
      </c>
      <c r="G23" s="1" t="s">
        <v>312</v>
      </c>
      <c r="H23" s="1" t="s">
        <v>313</v>
      </c>
      <c r="I23" s="1" t="s">
        <v>314</v>
      </c>
      <c r="J23" s="1" t="s">
        <v>315</v>
      </c>
      <c r="K23" s="1" t="s">
        <v>316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318</v>
      </c>
      <c r="B25" s="1" t="s">
        <v>319</v>
      </c>
      <c r="C25" s="1" t="s">
        <v>320</v>
      </c>
      <c r="D25" s="1" t="s">
        <v>321</v>
      </c>
      <c r="E25" s="1" t="s">
        <v>322</v>
      </c>
      <c r="F25" s="1" t="s">
        <v>323</v>
      </c>
      <c r="G25" s="1" t="s">
        <v>324</v>
      </c>
      <c r="H25" s="1" t="s">
        <v>325</v>
      </c>
      <c r="I25" s="1" t="s">
        <v>326</v>
      </c>
      <c r="J25" s="1" t="s">
        <v>327</v>
      </c>
      <c r="K25" s="1" t="s">
        <v>328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329</v>
      </c>
      <c r="B26" s="1" t="s">
        <v>330</v>
      </c>
      <c r="C26" s="1" t="s">
        <v>274</v>
      </c>
      <c r="D26" s="1" t="s">
        <v>331</v>
      </c>
      <c r="E26" s="1" t="s">
        <v>332</v>
      </c>
      <c r="F26" s="1" t="s">
        <v>333</v>
      </c>
      <c r="G26" s="1" t="s">
        <v>334</v>
      </c>
      <c r="H26" s="1" t="s">
        <v>335</v>
      </c>
      <c r="I26" s="1" t="s">
        <v>336</v>
      </c>
      <c r="J26" s="1" t="s">
        <v>337</v>
      </c>
      <c r="K26" s="1" t="s">
        <v>338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339</v>
      </c>
      <c r="B27" s="1" t="s">
        <v>340</v>
      </c>
      <c r="C27" s="1" t="s">
        <v>320</v>
      </c>
      <c r="D27" s="1" t="s">
        <v>321</v>
      </c>
      <c r="E27" s="1" t="s">
        <v>322</v>
      </c>
      <c r="F27" s="1" t="s">
        <v>323</v>
      </c>
      <c r="G27" s="1" t="s">
        <v>324</v>
      </c>
      <c r="H27" s="1" t="s">
        <v>325</v>
      </c>
      <c r="I27" s="1" t="s">
        <v>326</v>
      </c>
      <c r="J27" s="1" t="s">
        <v>327</v>
      </c>
      <c r="K27" s="1" t="s">
        <v>328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341</v>
      </c>
      <c r="B28" s="1" t="s">
        <v>342</v>
      </c>
      <c r="C28" s="1" t="s">
        <v>274</v>
      </c>
      <c r="D28" s="1" t="s">
        <v>331</v>
      </c>
      <c r="E28" s="1" t="s">
        <v>332</v>
      </c>
      <c r="F28" s="1" t="s">
        <v>333</v>
      </c>
      <c r="G28" s="1" t="s">
        <v>334</v>
      </c>
      <c r="H28" s="1" t="s">
        <v>335</v>
      </c>
      <c r="I28" s="1" t="s">
        <v>336</v>
      </c>
      <c r="J28" s="1" t="s">
        <v>337</v>
      </c>
      <c r="K28" s="1" t="s">
        <v>338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343</v>
      </c>
      <c r="B29" s="1" t="s">
        <v>344</v>
      </c>
      <c r="C29" s="1" t="s">
        <v>345</v>
      </c>
      <c r="D29" s="1" t="s">
        <v>346</v>
      </c>
      <c r="E29" s="1" t="s">
        <v>347</v>
      </c>
      <c r="F29" s="1" t="s">
        <v>348</v>
      </c>
      <c r="G29" s="1" t="s">
        <v>349</v>
      </c>
      <c r="H29" s="1" t="s">
        <v>350</v>
      </c>
      <c r="I29" s="1" t="s">
        <v>351</v>
      </c>
      <c r="J29" s="1" t="s">
        <v>352</v>
      </c>
      <c r="K29" s="1" t="s">
        <v>353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354</v>
      </c>
      <c r="B30" s="1" t="s">
        <v>355</v>
      </c>
      <c r="C30" s="1" t="s">
        <v>180</v>
      </c>
      <c r="D30" s="1" t="s">
        <v>356</v>
      </c>
      <c r="E30" s="1" t="s">
        <v>357</v>
      </c>
      <c r="F30" s="1" t="s">
        <v>358</v>
      </c>
      <c r="G30" s="1" t="s">
        <v>359</v>
      </c>
      <c r="H30" s="1" t="s">
        <v>360</v>
      </c>
      <c r="I30" s="1" t="s">
        <v>361</v>
      </c>
      <c r="J30" s="1" t="s">
        <v>362</v>
      </c>
      <c r="K30" s="1" t="s">
        <v>363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365</v>
      </c>
      <c r="B32" s="1" t="s">
        <v>366</v>
      </c>
      <c r="C32" s="1" t="s">
        <v>367</v>
      </c>
      <c r="D32" s="1" t="s">
        <v>368</v>
      </c>
      <c r="E32" s="1" t="s">
        <v>369</v>
      </c>
      <c r="F32" s="1" t="s">
        <v>370</v>
      </c>
      <c r="G32" s="1" t="s">
        <v>371</v>
      </c>
      <c r="H32" s="1" t="s">
        <v>372</v>
      </c>
      <c r="I32" s="1" t="s">
        <v>373</v>
      </c>
      <c r="J32" s="1" t="s">
        <v>374</v>
      </c>
      <c r="K32" s="1" t="s">
        <v>375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376</v>
      </c>
      <c r="B33" s="1" t="s">
        <v>366</v>
      </c>
      <c r="C33" s="1" t="s">
        <v>367</v>
      </c>
      <c r="D33" s="1" t="s">
        <v>368</v>
      </c>
      <c r="E33" s="1" t="s">
        <v>369</v>
      </c>
      <c r="F33" s="1" t="s">
        <v>370</v>
      </c>
      <c r="G33" s="1" t="s">
        <v>371</v>
      </c>
      <c r="H33" s="1" t="s">
        <v>372</v>
      </c>
      <c r="I33" s="1" t="s">
        <v>373</v>
      </c>
      <c r="J33" s="1" t="s">
        <v>374</v>
      </c>
      <c r="K33" s="1" t="s">
        <v>375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377</v>
      </c>
      <c r="B34" s="1" t="s">
        <v>378</v>
      </c>
      <c r="C34" s="1" t="s">
        <v>379</v>
      </c>
      <c r="D34" s="1" t="s">
        <v>380</v>
      </c>
      <c r="E34" s="1" t="s">
        <v>381</v>
      </c>
      <c r="F34" s="1" t="s">
        <v>382</v>
      </c>
      <c r="G34" s="1" t="s">
        <v>383</v>
      </c>
      <c r="H34" s="1" t="s">
        <v>384</v>
      </c>
      <c r="I34" s="1" t="s">
        <v>385</v>
      </c>
      <c r="J34" s="1" t="s">
        <v>386</v>
      </c>
      <c r="K34" s="1" t="s">
        <v>387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388</v>
      </c>
      <c r="B35" s="1" t="s">
        <v>378</v>
      </c>
      <c r="C35" s="1" t="s">
        <v>379</v>
      </c>
      <c r="D35" s="1" t="s">
        <v>380</v>
      </c>
      <c r="E35" s="1" t="s">
        <v>381</v>
      </c>
      <c r="F35" s="1" t="s">
        <v>382</v>
      </c>
      <c r="G35" s="1" t="s">
        <v>383</v>
      </c>
      <c r="H35" s="1" t="s">
        <v>384</v>
      </c>
      <c r="I35" s="1" t="s">
        <v>385</v>
      </c>
      <c r="J35" s="1" t="s">
        <v>386</v>
      </c>
      <c r="K35" s="1" t="s">
        <v>387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389</v>
      </c>
      <c r="B36" s="1" t="s">
        <v>390</v>
      </c>
      <c r="C36" s="1" t="s">
        <v>391</v>
      </c>
      <c r="D36" s="1" t="s">
        <v>392</v>
      </c>
      <c r="E36" s="1" t="s">
        <v>393</v>
      </c>
      <c r="F36" s="1" t="s">
        <v>394</v>
      </c>
      <c r="G36" s="1" t="s">
        <v>395</v>
      </c>
      <c r="H36" s="1" t="s">
        <v>396</v>
      </c>
      <c r="I36" s="1" t="s">
        <v>397</v>
      </c>
      <c r="J36" s="1" t="s">
        <v>398</v>
      </c>
      <c r="K36" s="1" t="s">
        <v>399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400</v>
      </c>
      <c r="B37" s="1" t="s">
        <v>390</v>
      </c>
      <c r="C37" s="1" t="s">
        <v>391</v>
      </c>
      <c r="D37" s="1" t="s">
        <v>392</v>
      </c>
      <c r="E37" s="1" t="s">
        <v>393</v>
      </c>
      <c r="F37" s="1" t="s">
        <v>394</v>
      </c>
      <c r="G37" s="1" t="s">
        <v>395</v>
      </c>
      <c r="H37" s="1" t="s">
        <v>396</v>
      </c>
      <c r="I37" s="1" t="s">
        <v>397</v>
      </c>
      <c r="J37" s="1" t="s">
        <v>398</v>
      </c>
      <c r="K37" s="1" t="s">
        <v>399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401</v>
      </c>
      <c r="B38" s="1" t="s">
        <v>402</v>
      </c>
      <c r="C38" s="1" t="s">
        <v>403</v>
      </c>
      <c r="D38" s="1" t="s">
        <v>404</v>
      </c>
      <c r="E38" s="1" t="s">
        <v>405</v>
      </c>
      <c r="F38" s="1" t="s">
        <v>406</v>
      </c>
      <c r="G38" s="1" t="s">
        <v>407</v>
      </c>
      <c r="H38" s="1" t="s">
        <v>408</v>
      </c>
      <c r="I38" s="1">
        <v>0.0</v>
      </c>
      <c r="J38" s="1" t="s">
        <v>409</v>
      </c>
      <c r="K38" s="1" t="s">
        <v>410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411</v>
      </c>
      <c r="B39" s="1" t="s">
        <v>390</v>
      </c>
      <c r="C39" s="1" t="s">
        <v>412</v>
      </c>
      <c r="D39" s="1" t="s">
        <v>413</v>
      </c>
      <c r="E39" s="1" t="s">
        <v>414</v>
      </c>
      <c r="F39" s="1" t="s">
        <v>415</v>
      </c>
      <c r="G39" s="1" t="s">
        <v>416</v>
      </c>
      <c r="H39" s="1" t="s">
        <v>417</v>
      </c>
      <c r="I39" s="1" t="s">
        <v>397</v>
      </c>
      <c r="J39" s="1" t="s">
        <v>398</v>
      </c>
      <c r="K39" s="1" t="s">
        <v>418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419</v>
      </c>
      <c r="B40" s="1" t="s">
        <v>420</v>
      </c>
      <c r="C40" s="1" t="s">
        <v>421</v>
      </c>
      <c r="D40" s="1" t="s">
        <v>422</v>
      </c>
      <c r="E40" s="1" t="s">
        <v>423</v>
      </c>
      <c r="F40" s="1" t="s">
        <v>424</v>
      </c>
      <c r="G40" s="1" t="s">
        <v>425</v>
      </c>
      <c r="H40" s="1">
        <v>31.0</v>
      </c>
      <c r="I40" s="1" t="s">
        <v>426</v>
      </c>
      <c r="J40" s="1" t="s">
        <v>427</v>
      </c>
      <c r="K40" s="1" t="s">
        <v>428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429</v>
      </c>
      <c r="B41" s="1" t="s">
        <v>430</v>
      </c>
      <c r="C41" s="1" t="s">
        <v>431</v>
      </c>
      <c r="D41" s="1" t="s">
        <v>432</v>
      </c>
      <c r="E41" s="1" t="s">
        <v>433</v>
      </c>
      <c r="F41" s="1" t="s">
        <v>434</v>
      </c>
      <c r="G41" s="1" t="s">
        <v>435</v>
      </c>
      <c r="H41" s="1" t="s">
        <v>436</v>
      </c>
      <c r="I41" s="1" t="s">
        <v>437</v>
      </c>
      <c r="J41" s="1" t="s">
        <v>438</v>
      </c>
      <c r="K41" s="1" t="s">
        <v>439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440</v>
      </c>
      <c r="B42" s="1" t="s">
        <v>441</v>
      </c>
      <c r="C42" s="1" t="s">
        <v>442</v>
      </c>
      <c r="D42" s="1" t="s">
        <v>443</v>
      </c>
      <c r="E42" s="1" t="s">
        <v>239</v>
      </c>
      <c r="F42" s="1" t="s">
        <v>444</v>
      </c>
      <c r="G42" s="1" t="s">
        <v>445</v>
      </c>
      <c r="H42" s="1" t="s">
        <v>446</v>
      </c>
      <c r="I42" s="1" t="s">
        <v>447</v>
      </c>
      <c r="J42" s="1" t="s">
        <v>448</v>
      </c>
      <c r="K42" s="1" t="s">
        <v>449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450</v>
      </c>
      <c r="B43" s="1" t="s">
        <v>441</v>
      </c>
      <c r="C43" s="1" t="s">
        <v>442</v>
      </c>
      <c r="D43" s="1" t="s">
        <v>443</v>
      </c>
      <c r="E43" s="1" t="s">
        <v>239</v>
      </c>
      <c r="F43" s="1" t="s">
        <v>444</v>
      </c>
      <c r="G43" s="1" t="s">
        <v>445</v>
      </c>
      <c r="H43" s="1" t="s">
        <v>446</v>
      </c>
      <c r="I43" s="1" t="s">
        <v>447</v>
      </c>
      <c r="J43" s="1" t="s">
        <v>448</v>
      </c>
      <c r="K43" s="1" t="s">
        <v>449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451</v>
      </c>
      <c r="B44" s="1" t="s">
        <v>452</v>
      </c>
      <c r="C44" s="1" t="s">
        <v>453</v>
      </c>
      <c r="D44" s="1" t="s">
        <v>454</v>
      </c>
      <c r="E44" s="1" t="s">
        <v>455</v>
      </c>
      <c r="F44" s="1" t="s">
        <v>456</v>
      </c>
      <c r="G44" s="1" t="s">
        <v>457</v>
      </c>
      <c r="H44" s="1" t="s">
        <v>458</v>
      </c>
      <c r="I44" s="1" t="s">
        <v>86</v>
      </c>
      <c r="J44" s="1" t="s">
        <v>459</v>
      </c>
      <c r="K44" s="1" t="s">
        <v>460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461</v>
      </c>
      <c r="B45" s="1" t="s">
        <v>462</v>
      </c>
      <c r="C45" s="1" t="s">
        <v>463</v>
      </c>
      <c r="D45" s="1" t="s">
        <v>464</v>
      </c>
      <c r="E45" s="1" t="s">
        <v>465</v>
      </c>
      <c r="F45" s="1" t="s">
        <v>466</v>
      </c>
      <c r="G45" s="1" t="s">
        <v>467</v>
      </c>
      <c r="H45" s="1" t="s">
        <v>468</v>
      </c>
      <c r="I45" s="1" t="s">
        <v>469</v>
      </c>
      <c r="J45" s="1" t="s">
        <v>470</v>
      </c>
      <c r="K45" s="1" t="s">
        <v>471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472</v>
      </c>
      <c r="B46" s="1" t="s">
        <v>473</v>
      </c>
      <c r="C46" s="1" t="s">
        <v>474</v>
      </c>
      <c r="D46" s="1" t="s">
        <v>475</v>
      </c>
      <c r="E46" s="1" t="s">
        <v>476</v>
      </c>
      <c r="F46" s="1" t="s">
        <v>477</v>
      </c>
      <c r="G46" s="1" t="s">
        <v>478</v>
      </c>
      <c r="H46" s="1" t="s">
        <v>479</v>
      </c>
      <c r="I46" s="1" t="s">
        <v>480</v>
      </c>
      <c r="J46" s="1" t="s">
        <v>481</v>
      </c>
      <c r="K46" s="1" t="s">
        <v>482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483</v>
      </c>
      <c r="B47" s="1" t="s">
        <v>484</v>
      </c>
      <c r="C47" s="1" t="s">
        <v>485</v>
      </c>
      <c r="D47" s="1" t="s">
        <v>486</v>
      </c>
      <c r="E47" s="1" t="s">
        <v>487</v>
      </c>
      <c r="F47" s="1" t="s">
        <v>488</v>
      </c>
      <c r="G47" s="1" t="s">
        <v>166</v>
      </c>
      <c r="H47" s="1">
        <v>-75.0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490</v>
      </c>
      <c r="B49" s="1" t="s">
        <v>491</v>
      </c>
      <c r="C49" s="1" t="s">
        <v>492</v>
      </c>
      <c r="D49" s="1" t="s">
        <v>493</v>
      </c>
      <c r="E49" s="1" t="s">
        <v>494</v>
      </c>
      <c r="F49" s="1" t="s">
        <v>495</v>
      </c>
      <c r="G49" s="1" t="s">
        <v>496</v>
      </c>
      <c r="H49" s="1" t="s">
        <v>497</v>
      </c>
      <c r="I49" s="1" t="s">
        <v>498</v>
      </c>
      <c r="J49" s="1" t="s">
        <v>499</v>
      </c>
      <c r="K49" s="1" t="s">
        <v>500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501</v>
      </c>
      <c r="B50" s="1" t="s">
        <v>491</v>
      </c>
      <c r="C50" s="1" t="s">
        <v>492</v>
      </c>
      <c r="D50" s="1" t="s">
        <v>493</v>
      </c>
      <c r="E50" s="1" t="s">
        <v>494</v>
      </c>
      <c r="F50" s="1" t="s">
        <v>495</v>
      </c>
      <c r="G50" s="1" t="s">
        <v>496</v>
      </c>
      <c r="H50" s="1" t="s">
        <v>497</v>
      </c>
      <c r="I50" s="1" t="s">
        <v>498</v>
      </c>
      <c r="J50" s="1" t="s">
        <v>499</v>
      </c>
      <c r="K50" s="1" t="s">
        <v>500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502</v>
      </c>
      <c r="B51" s="1" t="s">
        <v>503</v>
      </c>
      <c r="C51" s="1" t="s">
        <v>504</v>
      </c>
      <c r="D51" s="1" t="s">
        <v>505</v>
      </c>
      <c r="E51" s="1" t="s">
        <v>506</v>
      </c>
      <c r="F51" s="1" t="s">
        <v>507</v>
      </c>
      <c r="G51" s="1" t="s">
        <v>508</v>
      </c>
      <c r="H51" s="1" t="s">
        <v>509</v>
      </c>
      <c r="I51" s="1" t="s">
        <v>510</v>
      </c>
      <c r="J51" s="1" t="s">
        <v>511</v>
      </c>
      <c r="K51" s="1" t="s">
        <v>512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513</v>
      </c>
      <c r="B52" s="1" t="s">
        <v>503</v>
      </c>
      <c r="C52" s="1" t="s">
        <v>504</v>
      </c>
      <c r="D52" s="1" t="s">
        <v>505</v>
      </c>
      <c r="E52" s="1" t="s">
        <v>506</v>
      </c>
      <c r="F52" s="1" t="s">
        <v>507</v>
      </c>
      <c r="G52" s="1" t="s">
        <v>508</v>
      </c>
      <c r="H52" s="1" t="s">
        <v>509</v>
      </c>
      <c r="I52" s="1" t="s">
        <v>510</v>
      </c>
      <c r="J52" s="1" t="s">
        <v>511</v>
      </c>
      <c r="K52" s="1" t="s">
        <v>512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514</v>
      </c>
      <c r="B53" s="1" t="s">
        <v>515</v>
      </c>
      <c r="C53" s="1" t="s">
        <v>516</v>
      </c>
      <c r="D53" s="1" t="s">
        <v>517</v>
      </c>
      <c r="E53" s="1" t="s">
        <v>518</v>
      </c>
      <c r="F53" s="1" t="s">
        <v>519</v>
      </c>
      <c r="G53" s="1" t="s">
        <v>520</v>
      </c>
      <c r="H53" s="1" t="s">
        <v>521</v>
      </c>
      <c r="I53" s="1" t="s">
        <v>515</v>
      </c>
      <c r="J53" s="1" t="s">
        <v>522</v>
      </c>
      <c r="K53" s="1" t="s">
        <v>523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524</v>
      </c>
      <c r="B54" s="1" t="s">
        <v>515</v>
      </c>
      <c r="C54" s="1" t="s">
        <v>516</v>
      </c>
      <c r="D54" s="1" t="s">
        <v>517</v>
      </c>
      <c r="E54" s="1" t="s">
        <v>518</v>
      </c>
      <c r="F54" s="1" t="s">
        <v>519</v>
      </c>
      <c r="G54" s="1" t="s">
        <v>520</v>
      </c>
      <c r="H54" s="1" t="s">
        <v>521</v>
      </c>
      <c r="I54" s="1" t="s">
        <v>515</v>
      </c>
      <c r="J54" s="1" t="s">
        <v>522</v>
      </c>
      <c r="K54" s="1" t="s">
        <v>523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525</v>
      </c>
      <c r="B55" s="1" t="s">
        <v>526</v>
      </c>
      <c r="C55" s="1" t="s">
        <v>527</v>
      </c>
      <c r="D55" s="1" t="s">
        <v>528</v>
      </c>
      <c r="E55" s="1" t="s">
        <v>529</v>
      </c>
      <c r="F55" s="1" t="s">
        <v>530</v>
      </c>
      <c r="G55" s="1" t="s">
        <v>531</v>
      </c>
      <c r="H55" s="1" t="s">
        <v>532</v>
      </c>
      <c r="I55" s="1" t="s">
        <v>533</v>
      </c>
      <c r="J55" s="1" t="s">
        <v>534</v>
      </c>
      <c r="K55" s="1" t="s">
        <v>119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535</v>
      </c>
      <c r="B56" s="1">
        <v>0.0</v>
      </c>
      <c r="C56" s="1" t="s">
        <v>536</v>
      </c>
      <c r="D56" s="1" t="s">
        <v>537</v>
      </c>
      <c r="E56" s="1" t="s">
        <v>538</v>
      </c>
      <c r="F56" s="1" t="s">
        <v>539</v>
      </c>
      <c r="G56" s="1" t="s">
        <v>540</v>
      </c>
      <c r="H56" s="1" t="s">
        <v>541</v>
      </c>
      <c r="I56" s="1" t="s">
        <v>542</v>
      </c>
      <c r="J56" s="1" t="s">
        <v>543</v>
      </c>
      <c r="K56" s="1" t="s">
        <v>544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545</v>
      </c>
      <c r="B57" s="1" t="s">
        <v>546</v>
      </c>
      <c r="C57" s="1" t="s">
        <v>547</v>
      </c>
      <c r="D57" s="1" t="s">
        <v>548</v>
      </c>
      <c r="E57" s="1" t="s">
        <v>549</v>
      </c>
      <c r="F57" s="1" t="s">
        <v>550</v>
      </c>
      <c r="G57" s="1" t="s">
        <v>551</v>
      </c>
      <c r="H57" s="1" t="s">
        <v>552</v>
      </c>
      <c r="I57" s="1" t="s">
        <v>553</v>
      </c>
      <c r="J57" s="1" t="s">
        <v>554</v>
      </c>
      <c r="K57" s="1" t="s">
        <v>555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556</v>
      </c>
      <c r="B58" s="1" t="s">
        <v>557</v>
      </c>
      <c r="C58" s="1" t="s">
        <v>558</v>
      </c>
      <c r="D58" s="1" t="s">
        <v>559</v>
      </c>
      <c r="E58" s="1" t="s">
        <v>560</v>
      </c>
      <c r="F58" s="1" t="s">
        <v>561</v>
      </c>
      <c r="G58" s="1" t="s">
        <v>562</v>
      </c>
      <c r="H58" s="1" t="s">
        <v>563</v>
      </c>
      <c r="I58" s="1" t="s">
        <v>564</v>
      </c>
      <c r="J58" s="1" t="s">
        <v>565</v>
      </c>
      <c r="K58" s="1" t="s">
        <v>566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567</v>
      </c>
      <c r="B59" s="1" t="s">
        <v>568</v>
      </c>
      <c r="C59" s="1" t="s">
        <v>485</v>
      </c>
      <c r="D59" s="1">
        <v>2.0</v>
      </c>
      <c r="E59" s="1" t="s">
        <v>569</v>
      </c>
      <c r="F59" s="1" t="s">
        <v>570</v>
      </c>
      <c r="G59" s="1" t="s">
        <v>571</v>
      </c>
      <c r="H59" s="1" t="s">
        <v>572</v>
      </c>
      <c r="I59" s="1" t="s">
        <v>573</v>
      </c>
      <c r="J59" s="1" t="s">
        <v>574</v>
      </c>
      <c r="K59" s="1" t="s">
        <v>575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576</v>
      </c>
      <c r="B60" s="1" t="s">
        <v>568</v>
      </c>
      <c r="C60" s="1" t="s">
        <v>485</v>
      </c>
      <c r="D60" s="1">
        <v>2.0</v>
      </c>
      <c r="E60" s="1" t="s">
        <v>569</v>
      </c>
      <c r="F60" s="1" t="s">
        <v>570</v>
      </c>
      <c r="G60" s="1" t="s">
        <v>571</v>
      </c>
      <c r="H60" s="1" t="s">
        <v>572</v>
      </c>
      <c r="I60" s="1" t="s">
        <v>573</v>
      </c>
      <c r="J60" s="1" t="s">
        <v>574</v>
      </c>
      <c r="K60" s="1" t="s">
        <v>575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577</v>
      </c>
      <c r="B61" s="1" t="s">
        <v>578</v>
      </c>
      <c r="C61" s="1" t="s">
        <v>579</v>
      </c>
      <c r="D61" s="1" t="s">
        <v>580</v>
      </c>
      <c r="E61" s="1" t="s">
        <v>581</v>
      </c>
      <c r="F61" s="1" t="s">
        <v>582</v>
      </c>
      <c r="G61" s="1" t="s">
        <v>583</v>
      </c>
      <c r="H61" s="1" t="s">
        <v>584</v>
      </c>
      <c r="I61" s="1" t="s">
        <v>585</v>
      </c>
      <c r="J61" s="1" t="s">
        <v>586</v>
      </c>
      <c r="K61" s="1" t="s">
        <v>587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588</v>
      </c>
      <c r="B62" s="1">
        <v>0.0</v>
      </c>
      <c r="C62" s="1" t="s">
        <v>589</v>
      </c>
      <c r="D62" s="1" t="s">
        <v>590</v>
      </c>
      <c r="E62" s="1" t="s">
        <v>591</v>
      </c>
      <c r="F62" s="1" t="s">
        <v>592</v>
      </c>
      <c r="G62" s="1">
        <v>-9.0</v>
      </c>
      <c r="H62" s="1" t="s">
        <v>593</v>
      </c>
      <c r="I62" s="1" t="s">
        <v>594</v>
      </c>
      <c r="J62" s="1" t="s">
        <v>595</v>
      </c>
      <c r="K62" s="1" t="s">
        <v>596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597</v>
      </c>
      <c r="B63" s="1">
        <v>0.0</v>
      </c>
      <c r="C63" s="1" t="s">
        <v>598</v>
      </c>
      <c r="D63" s="1" t="s">
        <v>599</v>
      </c>
      <c r="E63" s="1" t="s">
        <v>600</v>
      </c>
      <c r="F63" s="1" t="s">
        <v>601</v>
      </c>
      <c r="G63" s="1" t="s">
        <v>602</v>
      </c>
      <c r="H63" s="1" t="s">
        <v>603</v>
      </c>
      <c r="I63" s="1" t="s">
        <v>604</v>
      </c>
      <c r="J63" s="1" t="s">
        <v>605</v>
      </c>
      <c r="K63" s="1" t="s">
        <v>606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607</v>
      </c>
      <c r="B64" s="1">
        <v>0.0</v>
      </c>
      <c r="C64" s="1" t="s">
        <v>608</v>
      </c>
      <c r="D64" s="1" t="s">
        <v>609</v>
      </c>
      <c r="E64" s="1" t="s">
        <v>610</v>
      </c>
      <c r="F64" s="1" t="s">
        <v>611</v>
      </c>
      <c r="G64" s="1" t="s">
        <v>612</v>
      </c>
      <c r="H64" s="1">
        <v>-50.0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614</v>
      </c>
      <c r="B66" s="1" t="s">
        <v>615</v>
      </c>
      <c r="C66" s="1" t="s">
        <v>616</v>
      </c>
      <c r="D66" s="1" t="s">
        <v>617</v>
      </c>
      <c r="E66" s="1" t="s">
        <v>618</v>
      </c>
      <c r="F66" s="1" t="s">
        <v>619</v>
      </c>
      <c r="G66" s="1" t="s">
        <v>620</v>
      </c>
      <c r="H66" s="1" t="s">
        <v>621</v>
      </c>
      <c r="I66" s="1" t="s">
        <v>622</v>
      </c>
      <c r="J66" s="1" t="s">
        <v>623</v>
      </c>
      <c r="K66" s="1" t="s">
        <v>624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625</v>
      </c>
      <c r="B67" s="1" t="s">
        <v>615</v>
      </c>
      <c r="C67" s="1" t="s">
        <v>616</v>
      </c>
      <c r="D67" s="1" t="s">
        <v>617</v>
      </c>
      <c r="E67" s="1" t="s">
        <v>618</v>
      </c>
      <c r="F67" s="1" t="s">
        <v>619</v>
      </c>
      <c r="G67" s="1" t="s">
        <v>620</v>
      </c>
      <c r="H67" s="1" t="s">
        <v>621</v>
      </c>
      <c r="I67" s="1" t="s">
        <v>622</v>
      </c>
      <c r="J67" s="1" t="s">
        <v>623</v>
      </c>
      <c r="K67" s="1" t="s">
        <v>624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626</v>
      </c>
      <c r="B68" s="1" t="s">
        <v>519</v>
      </c>
      <c r="C68" s="1" t="s">
        <v>627</v>
      </c>
      <c r="D68" s="1" t="s">
        <v>628</v>
      </c>
      <c r="E68" s="1" t="s">
        <v>629</v>
      </c>
      <c r="F68" s="1" t="s">
        <v>630</v>
      </c>
      <c r="G68" s="1" t="s">
        <v>631</v>
      </c>
      <c r="H68" s="1" t="s">
        <v>632</v>
      </c>
      <c r="I68" s="1" t="s">
        <v>633</v>
      </c>
      <c r="J68" s="1" t="s">
        <v>634</v>
      </c>
      <c r="K68" s="1" t="s">
        <v>635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636</v>
      </c>
      <c r="B69" s="1" t="s">
        <v>519</v>
      </c>
      <c r="C69" s="1" t="s">
        <v>627</v>
      </c>
      <c r="D69" s="1" t="s">
        <v>628</v>
      </c>
      <c r="E69" s="1" t="s">
        <v>629</v>
      </c>
      <c r="F69" s="1" t="s">
        <v>630</v>
      </c>
      <c r="G69" s="1" t="s">
        <v>631</v>
      </c>
      <c r="H69" s="1" t="s">
        <v>632</v>
      </c>
      <c r="I69" s="1" t="s">
        <v>633</v>
      </c>
      <c r="J69" s="1" t="s">
        <v>634</v>
      </c>
      <c r="K69" s="1" t="s">
        <v>635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637</v>
      </c>
      <c r="B70" s="1" t="s">
        <v>638</v>
      </c>
      <c r="C70" s="1" t="s">
        <v>639</v>
      </c>
      <c r="D70" s="1" t="s">
        <v>640</v>
      </c>
      <c r="E70" s="1" t="s">
        <v>641</v>
      </c>
      <c r="F70" s="1" t="s">
        <v>642</v>
      </c>
      <c r="G70" s="1" t="s">
        <v>643</v>
      </c>
      <c r="H70" s="1" t="s">
        <v>644</v>
      </c>
      <c r="I70" s="1" t="s">
        <v>645</v>
      </c>
      <c r="J70" s="1" t="s">
        <v>646</v>
      </c>
      <c r="K70" s="1" t="s">
        <v>647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648</v>
      </c>
      <c r="B71" s="1" t="s">
        <v>638</v>
      </c>
      <c r="C71" s="1" t="s">
        <v>639</v>
      </c>
      <c r="D71" s="1" t="s">
        <v>640</v>
      </c>
      <c r="E71" s="1" t="s">
        <v>641</v>
      </c>
      <c r="F71" s="1" t="s">
        <v>642</v>
      </c>
      <c r="G71" s="1" t="s">
        <v>643</v>
      </c>
      <c r="H71" s="1" t="s">
        <v>644</v>
      </c>
      <c r="I71" s="1" t="s">
        <v>645</v>
      </c>
      <c r="J71" s="1" t="s">
        <v>646</v>
      </c>
      <c r="K71" s="1" t="s">
        <v>647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649</v>
      </c>
      <c r="B72" s="1" t="s">
        <v>650</v>
      </c>
      <c r="C72" s="1" t="s">
        <v>651</v>
      </c>
      <c r="D72" s="1" t="s">
        <v>652</v>
      </c>
      <c r="E72" s="1" t="s">
        <v>653</v>
      </c>
      <c r="F72" s="1" t="s">
        <v>654</v>
      </c>
      <c r="G72" s="1" t="s">
        <v>655</v>
      </c>
      <c r="H72" s="1" t="s">
        <v>656</v>
      </c>
      <c r="I72" s="1">
        <v>-46.0</v>
      </c>
      <c r="J72" s="1" t="s">
        <v>657</v>
      </c>
      <c r="K72" s="1" t="s">
        <v>658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659</v>
      </c>
      <c r="B73" s="1">
        <v>0.0</v>
      </c>
      <c r="C73" s="1">
        <v>0.0</v>
      </c>
      <c r="D73" s="1" t="s">
        <v>660</v>
      </c>
      <c r="E73" s="1" t="s">
        <v>661</v>
      </c>
      <c r="F73" s="1" t="s">
        <v>662</v>
      </c>
      <c r="G73" s="1" t="s">
        <v>663</v>
      </c>
      <c r="H73" s="1" t="s">
        <v>664</v>
      </c>
      <c r="I73" s="1">
        <v>-51.0</v>
      </c>
      <c r="J73" s="1" t="s">
        <v>665</v>
      </c>
      <c r="K73" s="1" t="s">
        <v>666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667</v>
      </c>
      <c r="B74" s="1">
        <v>0.0</v>
      </c>
      <c r="C74" s="1" t="s">
        <v>668</v>
      </c>
      <c r="D74" s="1" t="s">
        <v>669</v>
      </c>
      <c r="E74" s="1" t="s">
        <v>670</v>
      </c>
      <c r="F74" s="1" t="s">
        <v>671</v>
      </c>
      <c r="G74" s="1" t="s">
        <v>275</v>
      </c>
      <c r="H74" s="1" t="s">
        <v>672</v>
      </c>
      <c r="I74" s="1" t="s">
        <v>673</v>
      </c>
      <c r="J74" s="1" t="s">
        <v>674</v>
      </c>
      <c r="K74" s="1" t="s">
        <v>675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676</v>
      </c>
      <c r="B75" s="1">
        <v>0.0</v>
      </c>
      <c r="C75" s="1" t="s">
        <v>677</v>
      </c>
      <c r="D75" s="1" t="s">
        <v>678</v>
      </c>
      <c r="E75" s="1" t="s">
        <v>679</v>
      </c>
      <c r="F75" s="1" t="s">
        <v>680</v>
      </c>
      <c r="G75" s="1" t="s">
        <v>681</v>
      </c>
      <c r="H75" s="1" t="s">
        <v>682</v>
      </c>
      <c r="I75" s="1" t="s">
        <v>683</v>
      </c>
      <c r="J75" s="1" t="s">
        <v>684</v>
      </c>
      <c r="K75" s="1" t="s">
        <v>685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686</v>
      </c>
      <c r="B76" s="1">
        <v>0.0</v>
      </c>
      <c r="C76" s="1" t="s">
        <v>687</v>
      </c>
      <c r="D76" s="1" t="s">
        <v>688</v>
      </c>
      <c r="E76" s="1" t="s">
        <v>689</v>
      </c>
      <c r="F76" s="1" t="s">
        <v>690</v>
      </c>
      <c r="G76" s="1" t="s">
        <v>691</v>
      </c>
      <c r="H76" s="1" t="s">
        <v>692</v>
      </c>
      <c r="I76" s="1" t="s">
        <v>693</v>
      </c>
      <c r="J76" s="1" t="s">
        <v>694</v>
      </c>
      <c r="K76" s="1" t="s">
        <v>695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696</v>
      </c>
      <c r="B77" s="1">
        <v>0.0</v>
      </c>
      <c r="C77" s="1" t="s">
        <v>687</v>
      </c>
      <c r="D77" s="1" t="s">
        <v>688</v>
      </c>
      <c r="E77" s="1" t="s">
        <v>689</v>
      </c>
      <c r="F77" s="1" t="s">
        <v>690</v>
      </c>
      <c r="G77" s="1" t="s">
        <v>691</v>
      </c>
      <c r="H77" s="1" t="s">
        <v>692</v>
      </c>
      <c r="I77" s="1" t="s">
        <v>693</v>
      </c>
      <c r="J77" s="1" t="s">
        <v>694</v>
      </c>
      <c r="K77" s="1" t="s">
        <v>695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697</v>
      </c>
      <c r="B78" s="1" t="s">
        <v>698</v>
      </c>
      <c r="C78" s="1" t="s">
        <v>699</v>
      </c>
      <c r="D78" s="1" t="s">
        <v>700</v>
      </c>
      <c r="E78" s="1" t="s">
        <v>701</v>
      </c>
      <c r="F78" s="1" t="s">
        <v>702</v>
      </c>
      <c r="G78" s="1" t="s">
        <v>427</v>
      </c>
      <c r="H78" s="1" t="s">
        <v>703</v>
      </c>
      <c r="I78" s="1" t="s">
        <v>704</v>
      </c>
      <c r="J78" s="1" t="s">
        <v>705</v>
      </c>
      <c r="K78" s="1" t="s">
        <v>706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707</v>
      </c>
      <c r="B79" s="1">
        <v>0.0</v>
      </c>
      <c r="C79" s="1">
        <v>0.0</v>
      </c>
      <c r="D79" s="1" t="s">
        <v>708</v>
      </c>
      <c r="E79" s="1" t="s">
        <v>709</v>
      </c>
      <c r="F79" s="1" t="s">
        <v>710</v>
      </c>
      <c r="G79" s="1" t="s">
        <v>711</v>
      </c>
      <c r="H79" s="1" t="s">
        <v>712</v>
      </c>
      <c r="I79" s="1" t="s">
        <v>713</v>
      </c>
      <c r="J79" s="1" t="s">
        <v>714</v>
      </c>
      <c r="K79" s="1" t="s">
        <v>715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716</v>
      </c>
      <c r="B80" s="1">
        <v>0.0</v>
      </c>
      <c r="C80" s="1">
        <v>0.0</v>
      </c>
      <c r="D80" s="1" t="s">
        <v>717</v>
      </c>
      <c r="E80" s="1" t="s">
        <v>718</v>
      </c>
      <c r="F80" s="1" t="s">
        <v>719</v>
      </c>
      <c r="G80" s="1" t="s">
        <v>720</v>
      </c>
      <c r="H80" s="1" t="s">
        <v>721</v>
      </c>
      <c r="I80" s="1" t="s">
        <v>722</v>
      </c>
      <c r="J80" s="1" t="s">
        <v>723</v>
      </c>
      <c r="K80" s="1" t="s">
        <v>724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725</v>
      </c>
      <c r="B81" s="1">
        <v>0.0</v>
      </c>
      <c r="C81" s="1">
        <v>0.0</v>
      </c>
      <c r="D81" s="1" t="s">
        <v>726</v>
      </c>
      <c r="E81" s="1" t="s">
        <v>727</v>
      </c>
      <c r="F81" s="1" t="s">
        <v>728</v>
      </c>
      <c r="G81" s="1" t="s">
        <v>729</v>
      </c>
      <c r="H81" s="1" t="s">
        <v>730</v>
      </c>
      <c r="I81" s="1">
        <v>0.0</v>
      </c>
      <c r="J81" s="1">
        <v>0.0</v>
      </c>
      <c r="K81" s="1" t="s">
        <v>731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732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733</v>
      </c>
      <c r="B83" s="1">
        <v>0.0</v>
      </c>
      <c r="C83" s="1">
        <v>0.0</v>
      </c>
      <c r="D83" s="1" t="s">
        <v>734</v>
      </c>
      <c r="E83" s="1" t="s">
        <v>735</v>
      </c>
      <c r="F83" s="1" t="s">
        <v>736</v>
      </c>
      <c r="G83" s="1" t="s">
        <v>164</v>
      </c>
      <c r="H83" s="1" t="s">
        <v>737</v>
      </c>
      <c r="I83" s="1" t="s">
        <v>738</v>
      </c>
      <c r="J83" s="1" t="s">
        <v>739</v>
      </c>
      <c r="K83" s="1" t="s">
        <v>740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741</v>
      </c>
      <c r="B84" s="1">
        <v>0.0</v>
      </c>
      <c r="C84" s="1">
        <v>0.0</v>
      </c>
      <c r="D84" s="1" t="s">
        <v>734</v>
      </c>
      <c r="E84" s="1" t="s">
        <v>735</v>
      </c>
      <c r="F84" s="1" t="s">
        <v>736</v>
      </c>
      <c r="G84" s="1" t="s">
        <v>164</v>
      </c>
      <c r="H84" s="1" t="s">
        <v>737</v>
      </c>
      <c r="I84" s="1" t="s">
        <v>738</v>
      </c>
      <c r="J84" s="1" t="s">
        <v>739</v>
      </c>
      <c r="K84" s="1" t="s">
        <v>740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742</v>
      </c>
      <c r="B85" s="1">
        <v>0.0</v>
      </c>
      <c r="C85" s="1">
        <v>0.0</v>
      </c>
      <c r="D85" s="1" t="s">
        <v>743</v>
      </c>
      <c r="E85" s="1" t="s">
        <v>744</v>
      </c>
      <c r="F85" s="1" t="s">
        <v>745</v>
      </c>
      <c r="G85" s="1" t="s">
        <v>746</v>
      </c>
      <c r="H85" s="1" t="s">
        <v>747</v>
      </c>
      <c r="I85" s="1" t="s">
        <v>748</v>
      </c>
      <c r="J85" s="1" t="s">
        <v>749</v>
      </c>
      <c r="K85" s="1" t="s">
        <v>750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751</v>
      </c>
      <c r="B86" s="1">
        <v>0.0</v>
      </c>
      <c r="C86" s="1">
        <v>0.0</v>
      </c>
      <c r="D86" s="1" t="s">
        <v>743</v>
      </c>
      <c r="E86" s="1" t="s">
        <v>744</v>
      </c>
      <c r="F86" s="1" t="s">
        <v>745</v>
      </c>
      <c r="G86" s="1" t="s">
        <v>746</v>
      </c>
      <c r="H86" s="1" t="s">
        <v>747</v>
      </c>
      <c r="I86" s="1" t="s">
        <v>748</v>
      </c>
      <c r="J86" s="1" t="s">
        <v>749</v>
      </c>
      <c r="K86" s="1" t="s">
        <v>750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752</v>
      </c>
      <c r="B87" s="1">
        <v>0.0</v>
      </c>
      <c r="C87" s="1">
        <v>0.0</v>
      </c>
      <c r="D87" s="1" t="s">
        <v>753</v>
      </c>
      <c r="E87" s="1" t="s">
        <v>754</v>
      </c>
      <c r="F87" s="1" t="s">
        <v>755</v>
      </c>
      <c r="G87" s="1" t="s">
        <v>756</v>
      </c>
      <c r="H87" s="1" t="s">
        <v>757</v>
      </c>
      <c r="I87" s="1" t="s">
        <v>758</v>
      </c>
      <c r="J87" s="1" t="s">
        <v>759</v>
      </c>
      <c r="K87" s="1" t="s">
        <v>760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761</v>
      </c>
      <c r="B88" s="1">
        <v>0.0</v>
      </c>
      <c r="C88" s="1">
        <v>0.0</v>
      </c>
      <c r="D88" s="1" t="s">
        <v>753</v>
      </c>
      <c r="E88" s="1" t="s">
        <v>754</v>
      </c>
      <c r="F88" s="1" t="s">
        <v>755</v>
      </c>
      <c r="G88" s="1" t="s">
        <v>756</v>
      </c>
      <c r="H88" s="1" t="s">
        <v>757</v>
      </c>
      <c r="I88" s="1" t="s">
        <v>758</v>
      </c>
      <c r="J88" s="1" t="s">
        <v>759</v>
      </c>
      <c r="K88" s="1" t="s">
        <v>760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762</v>
      </c>
      <c r="B89" s="1">
        <v>0.0</v>
      </c>
      <c r="C89" s="1">
        <v>0.0</v>
      </c>
      <c r="D89" s="1" t="s">
        <v>763</v>
      </c>
      <c r="E89" s="1" t="s">
        <v>764</v>
      </c>
      <c r="F89" s="1" t="s">
        <v>765</v>
      </c>
      <c r="G89" s="1" t="s">
        <v>766</v>
      </c>
      <c r="H89" s="1" t="s">
        <v>767</v>
      </c>
      <c r="I89" s="1" t="s">
        <v>768</v>
      </c>
      <c r="J89" s="1" t="s">
        <v>769</v>
      </c>
      <c r="K89" s="1" t="s">
        <v>770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771</v>
      </c>
      <c r="B90" s="1">
        <v>0.0</v>
      </c>
      <c r="C90" s="1">
        <v>0.0</v>
      </c>
      <c r="D90" s="1">
        <v>0.0</v>
      </c>
      <c r="E90" s="1">
        <v>0.0</v>
      </c>
      <c r="F90" s="1" t="s">
        <v>772</v>
      </c>
      <c r="G90" s="1" t="s">
        <v>773</v>
      </c>
      <c r="H90" s="1" t="s">
        <v>774</v>
      </c>
      <c r="I90" s="1" t="s">
        <v>775</v>
      </c>
      <c r="J90" s="1" t="s">
        <v>776</v>
      </c>
      <c r="K90" s="1" t="s">
        <v>777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778</v>
      </c>
      <c r="B91" s="1">
        <v>0.0</v>
      </c>
      <c r="C91" s="1">
        <v>0.0</v>
      </c>
      <c r="D91" s="1">
        <v>0.0</v>
      </c>
      <c r="E91" s="1" t="s">
        <v>779</v>
      </c>
      <c r="F91" s="1" t="s">
        <v>780</v>
      </c>
      <c r="G91" s="1" t="s">
        <v>781</v>
      </c>
      <c r="H91" s="1" t="s">
        <v>782</v>
      </c>
      <c r="I91" s="1" t="s">
        <v>783</v>
      </c>
      <c r="J91" s="1" t="s">
        <v>784</v>
      </c>
      <c r="K91" s="1" t="s">
        <v>785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786</v>
      </c>
      <c r="B92" s="1">
        <v>0.0</v>
      </c>
      <c r="C92" s="1">
        <v>0.0</v>
      </c>
      <c r="D92" s="1">
        <v>0.0</v>
      </c>
      <c r="E92" s="1" t="s">
        <v>787</v>
      </c>
      <c r="F92" s="1" t="s">
        <v>361</v>
      </c>
      <c r="G92" s="1" t="s">
        <v>788</v>
      </c>
      <c r="H92" s="1" t="s">
        <v>789</v>
      </c>
      <c r="I92" s="1" t="s">
        <v>790</v>
      </c>
      <c r="J92" s="1" t="s">
        <v>791</v>
      </c>
      <c r="K92" s="1" t="s">
        <v>792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793</v>
      </c>
      <c r="B93" s="1">
        <v>0.0</v>
      </c>
      <c r="C93" s="1">
        <v>0.0</v>
      </c>
      <c r="D93" s="1">
        <v>0.0</v>
      </c>
      <c r="E93" s="1" t="s">
        <v>794</v>
      </c>
      <c r="F93" s="1" t="s">
        <v>795</v>
      </c>
      <c r="G93" s="1" t="s">
        <v>796</v>
      </c>
      <c r="H93" s="1" t="s">
        <v>797</v>
      </c>
      <c r="I93" s="1" t="s">
        <v>798</v>
      </c>
      <c r="J93" s="1" t="s">
        <v>799</v>
      </c>
      <c r="K93" s="1" t="s">
        <v>800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801</v>
      </c>
      <c r="B94" s="1">
        <v>0.0</v>
      </c>
      <c r="C94" s="1">
        <v>0.0</v>
      </c>
      <c r="D94" s="1">
        <v>0.0</v>
      </c>
      <c r="E94" s="1" t="s">
        <v>794</v>
      </c>
      <c r="F94" s="1" t="s">
        <v>795</v>
      </c>
      <c r="G94" s="1" t="s">
        <v>796</v>
      </c>
      <c r="H94" s="1" t="s">
        <v>797</v>
      </c>
      <c r="I94" s="1" t="s">
        <v>798</v>
      </c>
      <c r="J94" s="1" t="s">
        <v>799</v>
      </c>
      <c r="K94" s="1" t="s">
        <v>800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802</v>
      </c>
      <c r="B95" s="1">
        <v>0.0</v>
      </c>
      <c r="C95" s="1">
        <v>0.0</v>
      </c>
      <c r="D95" s="1" t="s">
        <v>803</v>
      </c>
      <c r="E95" s="1" t="s">
        <v>804</v>
      </c>
      <c r="F95" s="1" t="s">
        <v>805</v>
      </c>
      <c r="G95" s="1" t="s">
        <v>806</v>
      </c>
      <c r="H95" s="1" t="s">
        <v>807</v>
      </c>
      <c r="I95" s="1" t="s">
        <v>808</v>
      </c>
      <c r="J95" s="1" t="s">
        <v>382</v>
      </c>
      <c r="K95" s="1" t="s">
        <v>809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810</v>
      </c>
      <c r="B96" s="1">
        <v>0.0</v>
      </c>
      <c r="C96" s="1">
        <v>0.0</v>
      </c>
      <c r="D96" s="1">
        <v>0.0</v>
      </c>
      <c r="E96" s="1">
        <v>0.0</v>
      </c>
      <c r="F96" s="1" t="s">
        <v>811</v>
      </c>
      <c r="G96" s="1" t="s">
        <v>812</v>
      </c>
      <c r="H96" s="1" t="s">
        <v>813</v>
      </c>
      <c r="I96" s="1" t="s">
        <v>814</v>
      </c>
      <c r="J96" s="1" t="s">
        <v>815</v>
      </c>
      <c r="K96" s="1" t="s">
        <v>816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817</v>
      </c>
      <c r="B97" s="1">
        <v>0.0</v>
      </c>
      <c r="C97" s="1">
        <v>0.0</v>
      </c>
      <c r="D97" s="1">
        <v>0.0</v>
      </c>
      <c r="E97" s="1">
        <v>0.0</v>
      </c>
      <c r="F97" s="1" t="s">
        <v>818</v>
      </c>
      <c r="G97" s="1" t="s">
        <v>819</v>
      </c>
      <c r="H97" s="1" t="s">
        <v>820</v>
      </c>
      <c r="I97" s="1" t="s">
        <v>821</v>
      </c>
      <c r="J97" s="1" t="s">
        <v>822</v>
      </c>
      <c r="K97" s="1" t="s">
        <v>823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824</v>
      </c>
      <c r="B98" s="1">
        <v>0.0</v>
      </c>
      <c r="C98" s="1">
        <v>0.0</v>
      </c>
      <c r="D98" s="1">
        <v>0.0</v>
      </c>
      <c r="E98" s="1">
        <v>0.0</v>
      </c>
      <c r="F98" s="1" t="s">
        <v>825</v>
      </c>
      <c r="G98" s="1" t="s">
        <v>826</v>
      </c>
      <c r="H98" s="1" t="s">
        <v>827</v>
      </c>
      <c r="I98" s="1">
        <v>0.0</v>
      </c>
      <c r="J98" s="1">
        <v>0.0</v>
      </c>
      <c r="K98" s="1" t="s">
        <v>828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829</v>
      </c>
      <c r="C1" s="1" t="s">
        <v>830</v>
      </c>
      <c r="D1" s="1" t="s">
        <v>831</v>
      </c>
      <c r="E1" s="1" t="s">
        <v>832</v>
      </c>
      <c r="F1" s="1" t="s">
        <v>833</v>
      </c>
      <c r="G1" s="1" t="s">
        <v>834</v>
      </c>
      <c r="H1" s="1" t="s">
        <v>835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836</v>
      </c>
      <c r="B2" s="1" t="s">
        <v>837</v>
      </c>
      <c r="C2" s="1" t="s">
        <v>838</v>
      </c>
      <c r="D2" s="1" t="s">
        <v>839</v>
      </c>
      <c r="E2" s="1" t="s">
        <v>840</v>
      </c>
      <c r="F2" s="1" t="s">
        <v>841</v>
      </c>
      <c r="G2" s="1" t="s">
        <v>842</v>
      </c>
      <c r="H2" s="1" t="s">
        <v>842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843</v>
      </c>
      <c r="B3" s="1" t="s">
        <v>844</v>
      </c>
      <c r="C3" s="1" t="s">
        <v>845</v>
      </c>
      <c r="D3" s="1" t="s">
        <v>846</v>
      </c>
      <c r="E3" s="1" t="s">
        <v>847</v>
      </c>
      <c r="F3" s="1" t="s">
        <v>848</v>
      </c>
      <c r="G3" s="1" t="s">
        <v>849</v>
      </c>
      <c r="H3" s="1" t="s">
        <v>850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851</v>
      </c>
      <c r="B4" s="1" t="s">
        <v>837</v>
      </c>
      <c r="C4" s="1" t="s">
        <v>838</v>
      </c>
      <c r="D4" s="1" t="s">
        <v>839</v>
      </c>
      <c r="E4" s="1" t="s">
        <v>840</v>
      </c>
      <c r="F4" s="1" t="s">
        <v>841</v>
      </c>
      <c r="G4" s="1" t="s">
        <v>842</v>
      </c>
      <c r="H4" s="1" t="s">
        <v>842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843</v>
      </c>
      <c r="B5" s="1" t="s">
        <v>844</v>
      </c>
      <c r="C5" s="1" t="s">
        <v>845</v>
      </c>
      <c r="D5" s="1" t="s">
        <v>846</v>
      </c>
      <c r="E5" s="1" t="s">
        <v>847</v>
      </c>
      <c r="F5" s="1" t="s">
        <v>848</v>
      </c>
      <c r="G5" s="1" t="s">
        <v>849</v>
      </c>
      <c r="H5" s="1" t="s">
        <v>850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852</v>
      </c>
      <c r="B6" s="1" t="s">
        <v>853</v>
      </c>
      <c r="C6" s="1" t="s">
        <v>854</v>
      </c>
      <c r="D6" s="1" t="s">
        <v>844</v>
      </c>
      <c r="E6" s="1" t="s">
        <v>855</v>
      </c>
      <c r="F6" s="1" t="s">
        <v>856</v>
      </c>
      <c r="G6" s="1" t="s">
        <v>857</v>
      </c>
      <c r="H6" s="1" t="s">
        <v>858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859</v>
      </c>
      <c r="B7" s="1" t="s">
        <v>860</v>
      </c>
      <c r="C7" s="1" t="s">
        <v>844</v>
      </c>
      <c r="D7" s="1" t="s">
        <v>844</v>
      </c>
      <c r="E7" s="1" t="s">
        <v>844</v>
      </c>
      <c r="F7" s="1" t="s">
        <v>844</v>
      </c>
      <c r="G7" s="1" t="s">
        <v>844</v>
      </c>
      <c r="H7" s="1" t="s">
        <v>844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861</v>
      </c>
      <c r="B8" s="1" t="s">
        <v>844</v>
      </c>
      <c r="C8" s="1" t="s">
        <v>862</v>
      </c>
      <c r="D8" s="1" t="s">
        <v>844</v>
      </c>
      <c r="E8" s="1" t="s">
        <v>844</v>
      </c>
      <c r="F8" s="1" t="s">
        <v>863</v>
      </c>
      <c r="G8" s="1" t="s">
        <v>864</v>
      </c>
      <c r="H8" s="1" t="s">
        <v>865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866</v>
      </c>
      <c r="B9" s="1" t="s">
        <v>867</v>
      </c>
      <c r="C9" s="1" t="s">
        <v>868</v>
      </c>
      <c r="D9" s="1" t="s">
        <v>869</v>
      </c>
      <c r="E9" s="1" t="s">
        <v>870</v>
      </c>
      <c r="F9" s="1" t="s">
        <v>871</v>
      </c>
      <c r="G9" s="1" t="s">
        <v>872</v>
      </c>
      <c r="H9" s="1" t="s">
        <v>873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874</v>
      </c>
      <c r="B10" s="1" t="s">
        <v>865</v>
      </c>
      <c r="C10" s="1" t="s">
        <v>865</v>
      </c>
      <c r="D10" s="1" t="s">
        <v>865</v>
      </c>
      <c r="E10" s="1" t="s">
        <v>865</v>
      </c>
      <c r="F10" s="1" t="s">
        <v>865</v>
      </c>
      <c r="G10" s="1" t="s">
        <v>872</v>
      </c>
      <c r="H10" s="1" t="s">
        <v>873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875</v>
      </c>
      <c r="B11" s="1" t="s">
        <v>844</v>
      </c>
      <c r="C11" s="1" t="s">
        <v>844</v>
      </c>
      <c r="D11" s="1" t="s">
        <v>844</v>
      </c>
      <c r="E11" s="1" t="s">
        <v>844</v>
      </c>
      <c r="F11" s="1" t="s">
        <v>844</v>
      </c>
      <c r="G11" s="1" t="s">
        <v>844</v>
      </c>
      <c r="H11" s="1" t="s">
        <v>844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876</v>
      </c>
      <c r="B12" s="1" t="s">
        <v>844</v>
      </c>
      <c r="C12" s="1" t="s">
        <v>844</v>
      </c>
      <c r="D12" s="1" t="s">
        <v>844</v>
      </c>
      <c r="E12" s="1" t="s">
        <v>844</v>
      </c>
      <c r="F12" s="1" t="s">
        <v>844</v>
      </c>
      <c r="G12" s="1" t="s">
        <v>844</v>
      </c>
      <c r="H12" s="1" t="s">
        <v>844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877</v>
      </c>
      <c r="B13" s="1" t="s">
        <v>844</v>
      </c>
      <c r="C13" s="1" t="s">
        <v>844</v>
      </c>
      <c r="D13" s="1" t="s">
        <v>844</v>
      </c>
      <c r="E13" s="1" t="s">
        <v>844</v>
      </c>
      <c r="F13" s="1" t="s">
        <v>844</v>
      </c>
      <c r="G13" s="1" t="s">
        <v>844</v>
      </c>
      <c r="H13" s="1" t="s">
        <v>844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878</v>
      </c>
      <c r="B14" s="1" t="s">
        <v>844</v>
      </c>
      <c r="C14" s="1" t="s">
        <v>844</v>
      </c>
      <c r="D14" s="1" t="s">
        <v>844</v>
      </c>
      <c r="E14" s="1" t="s">
        <v>844</v>
      </c>
      <c r="F14" s="1" t="s">
        <v>844</v>
      </c>
      <c r="G14" s="1" t="s">
        <v>844</v>
      </c>
      <c r="H14" s="1" t="s">
        <v>844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879</v>
      </c>
      <c r="B15" s="1" t="s">
        <v>880</v>
      </c>
      <c r="C15" s="1" t="s">
        <v>147</v>
      </c>
      <c r="D15" s="1" t="s">
        <v>844</v>
      </c>
      <c r="E15" s="1" t="s">
        <v>844</v>
      </c>
      <c r="F15" s="1" t="s">
        <v>148</v>
      </c>
      <c r="G15" s="1" t="s">
        <v>881</v>
      </c>
      <c r="H15" s="1" t="s">
        <v>882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883</v>
      </c>
      <c r="B16" s="1" t="s">
        <v>884</v>
      </c>
      <c r="C16" s="1" t="s">
        <v>885</v>
      </c>
      <c r="D16" s="1" t="s">
        <v>844</v>
      </c>
      <c r="E16" s="1" t="s">
        <v>844</v>
      </c>
      <c r="F16" s="1" t="s">
        <v>886</v>
      </c>
      <c r="G16" s="1" t="s">
        <v>887</v>
      </c>
      <c r="H16" s="1" t="s">
        <v>888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889</v>
      </c>
      <c r="B17" s="1" t="s">
        <v>890</v>
      </c>
      <c r="C17" s="1" t="s">
        <v>123</v>
      </c>
      <c r="D17" s="1" t="s">
        <v>844</v>
      </c>
      <c r="E17" s="1" t="s">
        <v>125</v>
      </c>
      <c r="F17" s="1" t="s">
        <v>126</v>
      </c>
      <c r="G17" s="1" t="s">
        <v>891</v>
      </c>
      <c r="H17" s="1" t="s">
        <v>892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893</v>
      </c>
      <c r="B18" s="1" t="s">
        <v>894</v>
      </c>
      <c r="C18" s="1" t="s">
        <v>895</v>
      </c>
      <c r="D18" s="1" t="s">
        <v>844</v>
      </c>
      <c r="E18" s="1" t="s">
        <v>844</v>
      </c>
      <c r="F18" s="1" t="s">
        <v>896</v>
      </c>
      <c r="G18" s="1" t="s">
        <v>897</v>
      </c>
      <c r="H18" s="1" t="s">
        <v>898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899</v>
      </c>
      <c r="B19" s="1" t="s">
        <v>900</v>
      </c>
      <c r="C19" s="1" t="s">
        <v>901</v>
      </c>
      <c r="D19" s="1" t="s">
        <v>902</v>
      </c>
      <c r="E19" s="1" t="s">
        <v>903</v>
      </c>
      <c r="F19" s="1" t="s">
        <v>904</v>
      </c>
      <c r="G19" s="1" t="s">
        <v>905</v>
      </c>
      <c r="H19" s="1" t="s">
        <v>906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907</v>
      </c>
      <c r="B20" s="1" t="s">
        <v>844</v>
      </c>
      <c r="C20" s="1" t="s">
        <v>844</v>
      </c>
      <c r="D20" s="1" t="s">
        <v>844</v>
      </c>
      <c r="E20" s="1" t="s">
        <v>844</v>
      </c>
      <c r="F20" s="1" t="s">
        <v>844</v>
      </c>
      <c r="G20" s="1" t="s">
        <v>844</v>
      </c>
      <c r="H20" s="1" t="s">
        <v>844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 t="s">
        <v>844</v>
      </c>
      <c r="C21" s="1" t="s">
        <v>844</v>
      </c>
      <c r="D21" s="1" t="s">
        <v>844</v>
      </c>
      <c r="E21" s="1" t="s">
        <v>844</v>
      </c>
      <c r="F21" s="1" t="s">
        <v>844</v>
      </c>
      <c r="G21" s="1" t="s">
        <v>844</v>
      </c>
      <c r="H21" s="1" t="s">
        <v>844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908</v>
      </c>
      <c r="B22" s="1" t="s">
        <v>909</v>
      </c>
      <c r="C22" s="1" t="s">
        <v>910</v>
      </c>
      <c r="D22" s="1" t="s">
        <v>911</v>
      </c>
      <c r="E22" s="1" t="s">
        <v>912</v>
      </c>
      <c r="F22" s="1" t="s">
        <v>913</v>
      </c>
      <c r="G22" s="1" t="s">
        <v>914</v>
      </c>
      <c r="H22" s="1" t="s">
        <v>179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844</v>
      </c>
      <c r="C23" s="1" t="s">
        <v>844</v>
      </c>
      <c r="D23" s="1" t="s">
        <v>844</v>
      </c>
      <c r="E23" s="1" t="s">
        <v>844</v>
      </c>
      <c r="F23" s="1" t="s">
        <v>844</v>
      </c>
      <c r="G23" s="1" t="s">
        <v>844</v>
      </c>
      <c r="H23" s="1" t="s">
        <v>844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915</v>
      </c>
      <c r="B24" s="1" t="s">
        <v>916</v>
      </c>
      <c r="C24" s="1" t="s">
        <v>917</v>
      </c>
      <c r="D24" s="1" t="s">
        <v>918</v>
      </c>
      <c r="E24" s="1" t="s">
        <v>919</v>
      </c>
      <c r="F24" s="1" t="s">
        <v>920</v>
      </c>
      <c r="G24" s="1" t="s">
        <v>921</v>
      </c>
      <c r="H24" s="1" t="s">
        <v>921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922</v>
      </c>
      <c r="B25" s="1" t="s">
        <v>923</v>
      </c>
      <c r="C25" s="1" t="s">
        <v>924</v>
      </c>
      <c r="D25" s="1" t="s">
        <v>924</v>
      </c>
      <c r="E25" s="1" t="s">
        <v>924</v>
      </c>
      <c r="F25" s="1" t="s">
        <v>925</v>
      </c>
      <c r="G25" s="1" t="s">
        <v>926</v>
      </c>
      <c r="H25" s="1" t="s">
        <v>926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927</v>
      </c>
      <c r="B26" s="1" t="s">
        <v>928</v>
      </c>
      <c r="C26" s="1" t="s">
        <v>929</v>
      </c>
      <c r="D26" s="1" t="s">
        <v>930</v>
      </c>
      <c r="E26" s="1" t="s">
        <v>931</v>
      </c>
      <c r="F26" s="1" t="s">
        <v>932</v>
      </c>
      <c r="G26" s="1" t="s">
        <v>844</v>
      </c>
      <c r="H26" s="1" t="s">
        <v>844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933</v>
      </c>
      <c r="B2" s="1" t="s">
        <v>934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935</v>
      </c>
      <c r="B3" s="1" t="s">
        <v>936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937</v>
      </c>
      <c r="B4" s="1" t="s">
        <v>938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939</v>
      </c>
      <c r="B5" s="1" t="s">
        <v>940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941</v>
      </c>
      <c r="B6" s="1" t="s">
        <v>942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943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944</v>
      </c>
      <c r="B8" s="1" t="s">
        <v>945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946</v>
      </c>
      <c r="B9" s="1" t="s">
        <v>947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948</v>
      </c>
      <c r="B10" s="4" t="s">
        <v>949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950</v>
      </c>
      <c r="B11" s="1" t="s">
        <v>951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952</v>
      </c>
      <c r="B12" s="1" t="s">
        <v>953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954</v>
      </c>
      <c r="B13" s="1" t="s">
        <v>951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955</v>
      </c>
      <c r="B14" s="1" t="s">
        <v>956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957</v>
      </c>
      <c r="B15" s="1" t="s">
        <v>958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959</v>
      </c>
      <c r="B16" s="1" t="s">
        <v>956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960</v>
      </c>
      <c r="B17" s="1" t="s">
        <v>961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962</v>
      </c>
      <c r="B18" s="1" t="s">
        <v>963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964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965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966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967</v>
      </c>
      <c r="B22" s="1">
        <v>24.21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968</v>
      </c>
      <c r="B23" s="1">
        <v>23.82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969</v>
      </c>
      <c r="B24" s="1">
        <v>23.82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970</v>
      </c>
      <c r="B25" s="1">
        <v>24.49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971</v>
      </c>
      <c r="B26" s="1">
        <v>24.21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972</v>
      </c>
      <c r="B27" s="1">
        <v>23.82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973</v>
      </c>
      <c r="B28" s="1">
        <v>23.82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974</v>
      </c>
      <c r="B29" s="1">
        <v>24.49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975</v>
      </c>
      <c r="B30" s="1">
        <v>1.34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976</v>
      </c>
      <c r="B31" s="1">
        <v>0.0558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977</v>
      </c>
      <c r="B32" s="1">
        <v>1.7319744E9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978</v>
      </c>
      <c r="B33" s="1">
        <v>16.49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979</v>
      </c>
      <c r="B34" s="1">
        <v>1.281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980</v>
      </c>
      <c r="B35" s="1">
        <v>16.551723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981</v>
      </c>
      <c r="B36" s="1">
        <v>6787.0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982</v>
      </c>
      <c r="B37" s="1">
        <v>6787.0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983</v>
      </c>
      <c r="B38" s="1">
        <v>6854.0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984</v>
      </c>
      <c r="B39" s="1">
        <v>6350.0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985</v>
      </c>
      <c r="B40" s="1">
        <v>6350.0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986</v>
      </c>
      <c r="B41" s="1">
        <v>6.39948E7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987</v>
      </c>
      <c r="B42" s="1">
        <v>20.65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988</v>
      </c>
      <c r="B43" s="1">
        <v>26.0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989</v>
      </c>
      <c r="B44" s="1">
        <v>3.210012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990</v>
      </c>
      <c r="B45" s="1">
        <v>25.03068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991</v>
      </c>
      <c r="B46" s="1">
        <v>23.206505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992</v>
      </c>
      <c r="B47" s="1">
        <v>1.28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993</v>
      </c>
      <c r="B48" s="1">
        <v>0.052870717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994</v>
      </c>
      <c r="B49" s="1" t="s">
        <v>995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996</v>
      </c>
      <c r="B50" s="1">
        <v>1.55444864E8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997</v>
      </c>
      <c r="B51" s="1">
        <v>-0.16428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998</v>
      </c>
      <c r="B52" s="1">
        <v>2666450.0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999</v>
      </c>
      <c r="B53" s="1">
        <v>4861.0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1000</v>
      </c>
      <c r="B54" s="1">
        <v>7636.0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1001</v>
      </c>
      <c r="B55" s="1">
        <v>1.7316288E9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1002</v>
      </c>
      <c r="B56" s="1">
        <v>1.734048E9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1003</v>
      </c>
      <c r="B57" s="1">
        <v>0.0018000001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1004</v>
      </c>
      <c r="B58" s="1">
        <v>0.102010004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1005</v>
      </c>
      <c r="B59" s="1">
        <v>0.26814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1006</v>
      </c>
      <c r="B60" s="1">
        <v>0.74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1007</v>
      </c>
      <c r="B61" s="1">
        <v>0.0018000001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1008</v>
      </c>
      <c r="B62" s="1">
        <v>2666450.0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1009</v>
      </c>
      <c r="B63" s="1">
        <v>32.309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1010</v>
      </c>
      <c r="B64" s="1">
        <v>0.7428271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1011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1012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1013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1014</v>
      </c>
      <c r="B68" s="1">
        <v>-3275000.0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1015</v>
      </c>
      <c r="B69" s="1">
        <v>-1.22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1016</v>
      </c>
      <c r="B70" s="1">
        <v>1.4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1017</v>
      </c>
      <c r="B71" s="1" t="s">
        <v>1018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1019</v>
      </c>
      <c r="B72" s="1">
        <v>1.5982272E9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1020</v>
      </c>
      <c r="B73" s="1">
        <v>7.797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1021</v>
      </c>
      <c r="B74" s="1">
        <v>0.04895103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1022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1023</v>
      </c>
      <c r="B76" s="1">
        <v>0.36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1024</v>
      </c>
      <c r="B77" s="1">
        <v>1.7319744E9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1025</v>
      </c>
      <c r="B78" s="1" t="s">
        <v>1026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1027</v>
      </c>
      <c r="B79" s="1" t="s">
        <v>1028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1030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1031</v>
      </c>
      <c r="B82" s="1" t="s">
        <v>1032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1033</v>
      </c>
      <c r="B83" s="1" t="s">
        <v>1032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1034</v>
      </c>
      <c r="B84" s="1">
        <v>1.3800294E9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1035</v>
      </c>
      <c r="B85" s="1" t="s">
        <v>1036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1037</v>
      </c>
      <c r="B86" s="1" t="s">
        <v>1038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1039</v>
      </c>
      <c r="B87" s="1" t="s">
        <v>1040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1041</v>
      </c>
      <c r="B88" s="1" t="s">
        <v>1042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1043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1044</v>
      </c>
      <c r="B90" s="1">
        <v>24.0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1045</v>
      </c>
      <c r="B91" s="1">
        <v>27.0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1046</v>
      </c>
      <c r="B92" s="1">
        <v>27.0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1047</v>
      </c>
      <c r="B93" s="1">
        <v>27.0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1048</v>
      </c>
      <c r="B94" s="1">
        <v>27.0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1049</v>
      </c>
      <c r="B95" s="1" t="s">
        <v>1050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1051</v>
      </c>
      <c r="B96" s="1">
        <v>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1052</v>
      </c>
      <c r="B97" s="1">
        <v>5040000.0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1053</v>
      </c>
      <c r="B98" s="1">
        <v>1.89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1054</v>
      </c>
      <c r="B99" s="1">
        <v>9.649E7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1055</v>
      </c>
      <c r="B100" s="1">
        <v>2.301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1056</v>
      </c>
      <c r="B101" s="1">
        <v>2.781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1057</v>
      </c>
      <c r="B102" s="1">
        <v>1.9936E7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1058</v>
      </c>
      <c r="B103" s="1">
        <v>111.751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1059</v>
      </c>
      <c r="B104" s="1">
        <v>7.449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1060</v>
      </c>
      <c r="B105" s="1">
        <v>0.03809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1061</v>
      </c>
      <c r="B106" s="1">
        <v>-0.03648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1062</v>
      </c>
      <c r="B107" s="1">
        <v>-354000.0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1063</v>
      </c>
      <c r="B108" s="1">
        <v>5741000.0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1064</v>
      </c>
      <c r="B109" s="1">
        <v>-0.003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1065</v>
      </c>
      <c r="B110" s="1">
        <v>1.0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1066</v>
      </c>
      <c r="B111" s="1">
        <v>0.61344004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1067</v>
      </c>
      <c r="B112" s="1" t="s">
        <v>995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1068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46</v>
      </c>
      <c r="B3" s="1">
        <v>19.0</v>
      </c>
      <c r="C3" s="1">
        <v>27.0</v>
      </c>
      <c r="D3" s="1">
        <v>37.0</v>
      </c>
      <c r="E3" s="1">
        <v>26.0</v>
      </c>
      <c r="F3" s="1">
        <v>13.0</v>
      </c>
      <c r="G3" s="1">
        <v>21.0</v>
      </c>
      <c r="H3" s="1">
        <v>7.0</v>
      </c>
      <c r="I3" s="1">
        <v>9.0</v>
      </c>
      <c r="J3" s="1">
        <v>-4.0</v>
      </c>
      <c r="K3" s="1">
        <v>12.0</v>
      </c>
      <c r="L3" s="1">
        <f>IF(K3*FORECAST(L2,B3:K3,B2:K2)&gt;0,FORECAST(L2,B3:K3,B2:K2),K3)*$X$1</f>
        <v>1.066666667</v>
      </c>
      <c r="M3" s="1">
        <f>IF(L3*FORECAST(M2,B3:L3,B2:L2)&gt;0,FORECAST(M2,B3:L3,B2:L2),L3)*$X$1</f>
        <v>1.066666667</v>
      </c>
      <c r="N3" s="1">
        <f>IF(M3*FORECAST(N2,B3:M3,B2:M2)&gt;0,FORECAST(N2,B3:M3,B2:M2),M3)*$X$1</f>
        <v>1.066666667</v>
      </c>
      <c r="O3" s="1">
        <f>IF(N3*FORECAST(O2,B3:N3,B2:N2)&gt;0,FORECAST(O2,B3:N3,B2:N2),N3)*$X$1</f>
        <v>1.066666667</v>
      </c>
      <c r="P3" s="1">
        <f>IF(O3*FORECAST(P2,B3:O3,B2:O2)&gt;0,FORECAST(P2,B3:O3,B2:O2),O3)*$X$1</f>
        <v>1.066666667</v>
      </c>
      <c r="Q3" s="1">
        <f>IF(P3*FORECAST(Q2,B3:P3,B2:P2)&gt;0,FORECAST(Q2,B3:P3,B2:P2),P3)*$X$1</f>
        <v>1.066666667</v>
      </c>
      <c r="R3" s="1">
        <f>IF(Q3*FORECAST(R2,B3:Q3,B2:Q2)&gt;0,FORECAST(R2,B3:Q3,B2:Q2),Q3)*$X$1</f>
        <v>1.066666667</v>
      </c>
      <c r="S3" s="5">
        <f>IF(R3*FORECAST(S2,B3:R3,B2:R2)&gt;0,FORECAST(S2,B3:R3,B2:R2),R3)*$X$1</f>
        <v>1.066666667</v>
      </c>
      <c r="T3" s="5">
        <f>IF(S3*FORECAST(T2,B3:S3,B2:S2)&gt;0,FORECAST(T2,B3:S3,B2:S2),S3)*$X$1</f>
        <v>1.066666667</v>
      </c>
      <c r="U3" s="5">
        <f>IF(T3*FORECAST(U2,B3:T3,B2:T2)&gt;0,FORECAST(U2,B3:T3,B2:T2),T3)*$X$1</f>
        <v>1.066666667</v>
      </c>
      <c r="V3" s="5">
        <f>IF(U3*FORECAST(V2,B3:U3,B2:U2)&gt;0,FORECAST(V2,B3:U3,B2:U2),U3)*$X$1</f>
        <v>1.066666667</v>
      </c>
      <c r="W3" s="5">
        <f>IF(V3*FORECAST(W2,B3:V3,B2:V2)&gt;0,FORECAST(W2,B3:V3,B2:V2),V3)*$X$1</f>
        <v>1.066666667</v>
      </c>
      <c r="X3" s="2"/>
      <c r="Y3" s="2"/>
      <c r="Z3" s="2"/>
    </row>
    <row r="4">
      <c r="A4" s="3" t="s">
        <v>93</v>
      </c>
      <c r="B4" s="1">
        <v>251.0</v>
      </c>
      <c r="C4" s="1">
        <v>325.0</v>
      </c>
      <c r="D4" s="1">
        <v>285.0</v>
      </c>
      <c r="E4" s="1">
        <v>268.0</v>
      </c>
      <c r="F4" s="1">
        <v>258.0</v>
      </c>
      <c r="G4" s="1">
        <v>210.0</v>
      </c>
      <c r="H4" s="1">
        <v>164.0</v>
      </c>
      <c r="I4" s="1">
        <v>83.0</v>
      </c>
      <c r="J4" s="1">
        <v>110.0</v>
      </c>
      <c r="K4" s="1">
        <v>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1069</v>
      </c>
      <c r="B5" s="1">
        <v>2.0</v>
      </c>
      <c r="C5" s="1">
        <v>2.0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1070</v>
      </c>
      <c r="L7" s="1">
        <f>IF(W3*FORECAST(W2,B3:W3,B2:W2)&gt;0,FORECAST(W2,B3:W3,B2:W2),V3)*$X$1 * (1+0.02)/(0.0773-0.02)</f>
        <v>18.9877836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1071</v>
      </c>
      <c r="L8" s="6">
        <f t="array" ref="L8">NPV(0.0773,M3:W3)</f>
        <v>7.715656947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1072</v>
      </c>
      <c r="L9" s="6">
        <f t="array" ref="L9">NPV(0.0773,M16:W16)</f>
        <v>8.370878051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1073</v>
      </c>
      <c r="L10" s="6">
        <f>L8 + L9</f>
        <v>16.086535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1074</v>
      </c>
      <c r="L12" s="6">
        <f>L10 - L11</f>
        <v>-80.913465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-40.4567325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18.9877836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-3.0</v>
      </c>
      <c r="C3" s="1">
        <v>13.0</v>
      </c>
      <c r="D3" s="1">
        <v>9.0</v>
      </c>
      <c r="E3" s="1">
        <v>-6.0</v>
      </c>
      <c r="F3" s="1">
        <v>-16.0</v>
      </c>
      <c r="G3" s="1">
        <v>-27.0</v>
      </c>
      <c r="H3" s="1">
        <v>-35.0</v>
      </c>
      <c r="I3" s="1">
        <v>-1.0</v>
      </c>
      <c r="J3" s="1">
        <v>-12.0</v>
      </c>
      <c r="K3" s="1">
        <v>-2.0</v>
      </c>
      <c r="L3" s="1">
        <f>IF(K3*FORECAST(L2,B3:K3,B2:K2)&gt;0,FORECAST(L2,B3:K3,B2:K2),K3)*$X$1</f>
        <v>-18.46666667</v>
      </c>
      <c r="M3" s="1">
        <f>IF(L3*FORECAST(M2,B3:L3,B2:L2)&gt;0,FORECAST(M2,B3:L3,B2:L2),L3)*$X$1</f>
        <v>-20.36969697</v>
      </c>
      <c r="N3" s="1">
        <f>IF(M3*FORECAST(N2,B3:M3,B2:M2)&gt;0,FORECAST(N2,B3:M3,B2:M2),M3)*$X$1</f>
        <v>-22.27272727</v>
      </c>
      <c r="O3" s="1">
        <f>IF(N3*FORECAST(O2,B3:N3,B2:N2)&gt;0,FORECAST(O2,B3:N3,B2:N2),N3)*$X$1</f>
        <v>-24.17575758</v>
      </c>
      <c r="P3" s="1">
        <f>IF(O3*FORECAST(P2,B3:O3,B2:O2)&gt;0,FORECAST(P2,B3:O3,B2:O2),O3)*$X$1</f>
        <v>-26.07878788</v>
      </c>
      <c r="Q3" s="1">
        <f>IF(P3*FORECAST(Q2,B3:P3,B2:P2)&gt;0,FORECAST(Q2,B3:P3,B2:P2),P3)*$X$1</f>
        <v>-27.98181818</v>
      </c>
      <c r="R3" s="1">
        <f>IF(Q3*FORECAST(R2,B3:Q3,B2:Q2)&gt;0,FORECAST(R2,B3:Q3,B2:Q2),Q3)*$X$1</f>
        <v>-29.88484848</v>
      </c>
      <c r="S3" s="5">
        <f>IF(R3*FORECAST(S2,B3:R3,B2:R2)&gt;0,FORECAST(S2,B3:R3,B2:R2),R3)*$X$1</f>
        <v>-31.78787879</v>
      </c>
      <c r="T3" s="5">
        <f>IF(S3*FORECAST(T2,B3:S3,B2:S2)&gt;0,FORECAST(T2,B3:S3,B2:S2),S3)*$X$1</f>
        <v>-33.69090909</v>
      </c>
      <c r="U3" s="5">
        <f>IF(T3*FORECAST(U2,B3:T3,B2:T2)&gt;0,FORECAST(U2,B3:T3,B2:T2),T3)*$X$1</f>
        <v>-35.59393939</v>
      </c>
      <c r="V3" s="5">
        <f>IF(U3*FORECAST(V2,B3:U3,B2:U2)&gt;0,FORECAST(V2,B3:U3,B2:U2),U3)*$X$1</f>
        <v>-37.4969697</v>
      </c>
      <c r="W3" s="5">
        <f>IF(V3*FORECAST(W2,B3:V3,B2:V2)&gt;0,FORECAST(W2,B3:V3,B2:V2),V3)*$X$1</f>
        <v>-39.4</v>
      </c>
      <c r="X3" s="2"/>
      <c r="Y3" s="2"/>
      <c r="Z3" s="2"/>
    </row>
    <row r="4">
      <c r="A4" s="3" t="s">
        <v>93</v>
      </c>
      <c r="B4" s="1">
        <v>251.0</v>
      </c>
      <c r="C4" s="1">
        <v>325.0</v>
      </c>
      <c r="D4" s="1">
        <v>285.0</v>
      </c>
      <c r="E4" s="1">
        <v>268.0</v>
      </c>
      <c r="F4" s="1">
        <v>258.0</v>
      </c>
      <c r="G4" s="1">
        <v>210.0</v>
      </c>
      <c r="H4" s="1">
        <v>164.0</v>
      </c>
      <c r="I4" s="1">
        <v>83.0</v>
      </c>
      <c r="J4" s="1">
        <v>110.0</v>
      </c>
      <c r="K4" s="1">
        <v>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1069</v>
      </c>
      <c r="B5" s="1">
        <v>2.0</v>
      </c>
      <c r="C5" s="1">
        <v>2.0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1070</v>
      </c>
      <c r="L7" s="1">
        <f>IF(W3*FORECAST(W2,B3:W3,B2:W2)&gt;0,FORECAST(W2,B3:W3,B2:W2),V3)*$X$1 * (1+0.02)/(0.0773-0.02)</f>
        <v>-701.3612565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1071</v>
      </c>
      <c r="L8" s="6">
        <f t="array" ref="L8">NPV(0.0773,M3:W3)</f>
        <v>-206.0341818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1072</v>
      </c>
      <c r="L9" s="6">
        <f t="array" ref="L9">NPV(0.0773,M16:W16)</f>
        <v>-309.199308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1073</v>
      </c>
      <c r="L10" s="6">
        <f>L8 + L9</f>
        <v>-515.2334898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1074</v>
      </c>
      <c r="L12" s="6">
        <f>L10 - L11</f>
        <v>-612.2334898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-306.1167449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-701.3612565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