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<sst xmlns="http://schemas.openxmlformats.org/spreadsheetml/2006/main" count="807" uniqueCount="669">
  <si>
    <t>ticker</t>
  </si>
  <si>
    <t>LLAP</t>
  </si>
  <si>
    <t>nombre</t>
  </si>
  <si>
    <t>TERRAN ORBITAL CORPORATIO</t>
  </si>
  <si>
    <t>empresa</t>
  </si>
  <si>
    <t>Aerospace &amp; Defense</t>
  </si>
  <si>
    <t>Fiscal Period: December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</si>
  <si>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</si>
  <si>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</si>
  <si>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</si>
  <si>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</si>
  <si>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</si>
  <si>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</si>
  <si>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</si>
  <si>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</si>
  <si>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</si>
  <si>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</si>
  <si>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</si>
  <si>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</si>
  <si>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</si>
  <si>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</si>
  <si>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</si>
  <si>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</si>
  <si>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</si>
  <si>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</si>
  <si>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</si>
  <si>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</si>
  <si>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</si>
  <si>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</si>
  <si>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</si>
  <si>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</si>
  <si>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</si>
  <si>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</si>
  <si>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</si>
  <si>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</si>
  <si>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</si>
  <si>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</si>
  <si>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</si>
  <si>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</si>
  <si>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</si>
  <si>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</si>
  <si>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</si>
  <si>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</si>
  <si>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</si>
  <si>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</si>
  <si>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</si>
  <si>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</si>
  <si>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</si>
  <si>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</si>
  <si>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</si>
  <si>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</si>
  <si>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</si>
  <si>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</si>
  <si>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</si>
  <si>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</si>
  <si>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</si>
  <si>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</si>
  <si>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</si>
  <si>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</si>
  <si>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</si>
  <si>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</si>
  <si>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</si>
  <si>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</si>
  <si>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</si>
  <si>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</si>
  <si>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</si>
  <si>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</si>
  <si>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</si>
  <si>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</si>
  <si>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</si>
  <si>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</si>
  <si>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</si>
  <si>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</si>
  <si>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</si>
  <si>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</si>
  <si>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</si>
  <si>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</si>
  <si>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</si>
  <si>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-17.72</t>
  </si>
  <si>
    <t>-20.84</t>
  </si>
  <si>
    <t>-34.87</t>
  </si>
  <si>
    <t>-0.64</t>
  </si>
  <si>
    <t>-0.79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</si>
  <si>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</si>
  <si>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</si>
  <si>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</si>
  <si>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</si>
  <si>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</si>
  <si>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</si>
  <si>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</si>
  <si>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</si>
  <si>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</si>
  <si>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</si>
  <si>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</si>
  <si>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</si>
  <si>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</si>
  <si>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</si>
  <si>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</si>
  <si>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</si>
  <si>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</si>
  <si>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</si>
  <si>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</si>
  <si>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</si>
  <si>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</si>
  <si>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</si>
  <si>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</si>
  <si>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</si>
  <si>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</si>
  <si>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</si>
  <si>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</si>
  <si>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</si>
  <si>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</si>
  <si>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</si>
  <si>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</si>
  <si>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</si>
  <si>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</si>
  <si>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</si>
  <si>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</si>
  <si>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</si>
  <si>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-6.7</t>
  </si>
  <si>
    <t>-4.35</t>
  </si>
  <si>
    <t>-49.98</t>
  </si>
  <si>
    <t>-1.28</t>
  </si>
  <si>
    <t>-0.89</t>
  </si>
  <si>
    <t>Basic EPS - Continuing Operations</t>
  </si>
  <si>
    <t>Basic Weighted Average Shares Outstanding</t>
  </si>
  <si>
    <t>Net EPS - Diluted</t>
  </si>
  <si>
    <t>-1.4</t>
  </si>
  <si>
    <t>Diluted EPS - Continuing Operations</t>
  </si>
  <si>
    <t>Diluted Weighted Average Shares Outstanding</t>
  </si>
  <si>
    <t>Normalized Basic EPS</t>
  </si>
  <si>
    <t>-4.19</t>
  </si>
  <si>
    <t>-2.77</t>
  </si>
  <si>
    <t>-9.65</t>
  </si>
  <si>
    <t>-0.55</t>
  </si>
  <si>
    <t>-0.56</t>
  </si>
  <si>
    <t>Normalized Diluted EPS</t>
  </si>
  <si>
    <t>-0.53</t>
  </si>
  <si>
    <t>EBITDA</t>
  </si>
  <si>
    <t>EBITA</t>
  </si>
  <si>
    <t>EBIT</t>
  </si>
  <si>
    <t>EBITDAR</t>
  </si>
  <si>
    <t>Effective Tax Rate - (Ratio)</t>
  </si>
  <si>
    <t>0.14</t>
  </si>
  <si>
    <t>1.73</t>
  </si>
  <si>
    <t>-0.03</t>
  </si>
  <si>
    <t>-0.1</t>
  </si>
  <si>
    <t>-0.02</t>
  </si>
  <si>
    <t>Current Domestic Taxes</t>
  </si>
  <si>
    <t>Current Foreign Taxes</t>
  </si>
  <si>
    <t>Total Current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</si>
  <si>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</si>
  <si>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</si>
  <si>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</si>
  <si>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</si>
  <si>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</si>
  <si>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</si>
  <si>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</si>
  <si>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</si>
  <si>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</si>
  <si>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</si>
  <si>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</si>
  <si>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</si>
  <si>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</si>
  <si>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</si>
  <si>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-14.68</t>
  </si>
  <si>
    <t>-25.54</t>
  </si>
  <si>
    <t>-50.75</t>
  </si>
  <si>
    <t>-33.78</t>
  </si>
  <si>
    <t>Return on Total Capital</t>
  </si>
  <si>
    <t>-43.93</t>
  </si>
  <si>
    <t>-109.95</t>
  </si>
  <si>
    <t>-156.52</t>
  </si>
  <si>
    <t>-109.83</t>
  </si>
  <si>
    <t>Return On Equity %</t>
  </si>
  <si>
    <t>48.23</t>
  </si>
  <si>
    <t>251.67</t>
  </si>
  <si>
    <t>179.43</t>
  </si>
  <si>
    <t>121.93</t>
  </si>
  <si>
    <t>Return on Common Equity</t>
  </si>
  <si>
    <t>22.64</t>
  </si>
  <si>
    <t>185.07</t>
  </si>
  <si>
    <t>171.91</t>
  </si>
  <si>
    <t>Margin Analysis</t>
  </si>
  <si>
    <t>Gross Profit Margin %</t>
  </si>
  <si>
    <t>27.43</t>
  </si>
  <si>
    <t>32.23</t>
  </si>
  <si>
    <t>17.1</t>
  </si>
  <si>
    <t>-18.31</t>
  </si>
  <si>
    <t>6.3</t>
  </si>
  <si>
    <t>SG&amp;A Margin</t>
  </si>
  <si>
    <t>93.53</t>
  </si>
  <si>
    <t>70.09</t>
  </si>
  <si>
    <t>106.84</t>
  </si>
  <si>
    <t>103.32</t>
  </si>
  <si>
    <t>70.75</t>
  </si>
  <si>
    <t>EBITDA Margin %</t>
  </si>
  <si>
    <t>-54.29</t>
  </si>
  <si>
    <t>-26.07</t>
  </si>
  <si>
    <t>-82.28</t>
  </si>
  <si>
    <t>-132.77</t>
  </si>
  <si>
    <t>-74.35</t>
  </si>
  <si>
    <t>EBITA Margin %</t>
  </si>
  <si>
    <t>-66.11</t>
  </si>
  <si>
    <t>-37.86</t>
  </si>
  <si>
    <t>-89.74</t>
  </si>
  <si>
    <t>-137.02</t>
  </si>
  <si>
    <t>-80.12</t>
  </si>
  <si>
    <t>EBIT Margin %</t>
  </si>
  <si>
    <t>Income From Continuing Operations Margin %</t>
  </si>
  <si>
    <t>-72.09</t>
  </si>
  <si>
    <t>-42.02</t>
  </si>
  <si>
    <t>-339.76</t>
  </si>
  <si>
    <t>-174.01</t>
  </si>
  <si>
    <t>-111.72</t>
  </si>
  <si>
    <t>Net Income Margin %</t>
  </si>
  <si>
    <t>Net Avail. For Common Margin %</t>
  </si>
  <si>
    <t>Normalized Net Income Margin</t>
  </si>
  <si>
    <t>-45.12</t>
  </si>
  <si>
    <t>-26.73</t>
  </si>
  <si>
    <t>-65.58</t>
  </si>
  <si>
    <t>-75.33</t>
  </si>
  <si>
    <t>-69.81</t>
  </si>
  <si>
    <t>Levered Free Cash Flow Margin</t>
  </si>
  <si>
    <t>-66.79</t>
  </si>
  <si>
    <t>-53.54</t>
  </si>
  <si>
    <t>-83.96</t>
  </si>
  <si>
    <t>-37.76</t>
  </si>
  <si>
    <t>Unlevered Free Cash Flow Margin</t>
  </si>
  <si>
    <t>-63.74</t>
  </si>
  <si>
    <t>-41.37</t>
  </si>
  <si>
    <t>-66.29</t>
  </si>
  <si>
    <t>-15.45</t>
  </si>
  <si>
    <t>Asset Turnover</t>
  </si>
  <si>
    <t>0.62</t>
  </si>
  <si>
    <t>0.46</t>
  </si>
  <si>
    <t>0.59</t>
  </si>
  <si>
    <t>0.67</t>
  </si>
  <si>
    <t>Fixed Assets Turnover</t>
  </si>
  <si>
    <t>1.44</t>
  </si>
  <si>
    <t>1.49</t>
  </si>
  <si>
    <t>2.58</t>
  </si>
  <si>
    <t>2.83</t>
  </si>
  <si>
    <t>Receivables Turnover (Average Receivables)</t>
  </si>
  <si>
    <t>6.65</t>
  </si>
  <si>
    <t>7.53</t>
  </si>
  <si>
    <t>10.47</t>
  </si>
  <si>
    <t>5.71</t>
  </si>
  <si>
    <t>Inventory Turnover (Average Inventory)</t>
  </si>
  <si>
    <t>10.17</t>
  </si>
  <si>
    <t>6.4</t>
  </si>
  <si>
    <t>6.99</t>
  </si>
  <si>
    <t>4.43</t>
  </si>
  <si>
    <t>Short Term Liquidity</t>
  </si>
  <si>
    <t>Current Ratio</t>
  </si>
  <si>
    <t>0.83</t>
  </si>
  <si>
    <t>0.91</t>
  </si>
  <si>
    <t>0.95</t>
  </si>
  <si>
    <t>1.96</t>
  </si>
  <si>
    <t>1.01</t>
  </si>
  <si>
    <t>Quick Ratio</t>
  </si>
  <si>
    <t>0.76</t>
  </si>
  <si>
    <t>0.61</t>
  </si>
  <si>
    <t>0.33</t>
  </si>
  <si>
    <t>0.7</t>
  </si>
  <si>
    <t>Operating Cash Flow to Current Liabilities</t>
  </si>
  <si>
    <t>-0.3</t>
  </si>
  <si>
    <t>-0.42</t>
  </si>
  <si>
    <t>-0.34</t>
  </si>
  <si>
    <t>-1.16</t>
  </si>
  <si>
    <t>-0.36</t>
  </si>
  <si>
    <t>Days Sales Outstanding (Average Receivables)</t>
  </si>
  <si>
    <t>55.06</t>
  </si>
  <si>
    <t>48.47</t>
  </si>
  <si>
    <t>34.85</t>
  </si>
  <si>
    <t>63.97</t>
  </si>
  <si>
    <t>Days Outstanding Inventory (Average Inventory)</t>
  </si>
  <si>
    <t>35.98</t>
  </si>
  <si>
    <t>57.06</t>
  </si>
  <si>
    <t>52.24</t>
  </si>
  <si>
    <t>82.37</t>
  </si>
  <si>
    <t>Average Days Payable Outstanding</t>
  </si>
  <si>
    <t>64.2</t>
  </si>
  <si>
    <t>57.6</t>
  </si>
  <si>
    <t>43.62</t>
  </si>
  <si>
    <t>58.85</t>
  </si>
  <si>
    <t>Cash Conversion Cycle (Average Days)</t>
  </si>
  <si>
    <t>26.84</t>
  </si>
  <si>
    <t>47.93</t>
  </si>
  <si>
    <t>43.48</t>
  </si>
  <si>
    <t>87.49</t>
  </si>
  <si>
    <t>Long Term Solvency</t>
  </si>
  <si>
    <t>Total Debt/Equity</t>
  </si>
  <si>
    <t>-136.53</t>
  </si>
  <si>
    <t>-193.98</t>
  </si>
  <si>
    <t>-126.04</t>
  </si>
  <si>
    <t>-186.78</t>
  </si>
  <si>
    <t>-128.3</t>
  </si>
  <si>
    <t>Total Debt / Total Capital</t>
  </si>
  <si>
    <t>373.75</t>
  </si>
  <si>
    <t>206.41</t>
  </si>
  <si>
    <t>215.23</t>
  </si>
  <si>
    <t>453.4</t>
  </si>
  <si>
    <t>LT Debt/Equity</t>
  </si>
  <si>
    <t>-136.47</t>
  </si>
  <si>
    <t>-186.63</t>
  </si>
  <si>
    <t>-126.03</t>
  </si>
  <si>
    <t>-177.25</t>
  </si>
  <si>
    <t>-119.89</t>
  </si>
  <si>
    <t>Long-Term Debt / Total Capital</t>
  </si>
  <si>
    <t>373.58</t>
  </si>
  <si>
    <t>198.59</t>
  </si>
  <si>
    <t>483.94</t>
  </si>
  <si>
    <t>204.26</t>
  </si>
  <si>
    <t>423.7</t>
  </si>
  <si>
    <t>Total Liabilities / Total Assets</t>
  </si>
  <si>
    <t>167.5</t>
  </si>
  <si>
    <t>143.12</t>
  </si>
  <si>
    <t>167.47</t>
  </si>
  <si>
    <t>150.05</t>
  </si>
  <si>
    <t>171.55</t>
  </si>
  <si>
    <t>EBIT / Interest Expense</t>
  </si>
  <si>
    <t>-10.87</t>
  </si>
  <si>
    <t>-7.75</t>
  </si>
  <si>
    <t>-4.61</t>
  </si>
  <si>
    <t>-4.85</t>
  </si>
  <si>
    <t>-2.25</t>
  </si>
  <si>
    <t>EBITDA / Interest Expense</t>
  </si>
  <si>
    <t>-8.92</t>
  </si>
  <si>
    <t>-5.33</t>
  </si>
  <si>
    <t>-4.23</t>
  </si>
  <si>
    <t>-4.42</t>
  </si>
  <si>
    <t>-1.9</t>
  </si>
  <si>
    <t>(EBITDA - Capex) / Interest Expense</t>
  </si>
  <si>
    <t>-12.81</t>
  </si>
  <si>
    <t>-11.36</t>
  </si>
  <si>
    <t>-6.28</t>
  </si>
  <si>
    <t>-5.26</t>
  </si>
  <si>
    <t>-2.38</t>
  </si>
  <si>
    <t>Total Debt / EBITDA</t>
  </si>
  <si>
    <t>-2.8</t>
  </si>
  <si>
    <t>-5.71</t>
  </si>
  <si>
    <t>-3.42</t>
  </si>
  <si>
    <t>-1.45</t>
  </si>
  <si>
    <t>-2.19</t>
  </si>
  <si>
    <t>Net Debt / EBITDA</t>
  </si>
  <si>
    <t>-1.46</t>
  </si>
  <si>
    <t>-3.81</t>
  </si>
  <si>
    <t>-2.61</t>
  </si>
  <si>
    <t>-0.66</t>
  </si>
  <si>
    <t>-1.41</t>
  </si>
  <si>
    <t>Total Debt / (EBITDA - Capex)</t>
  </si>
  <si>
    <t>-1.95</t>
  </si>
  <si>
    <t>-2.68</t>
  </si>
  <si>
    <t>-2.3</t>
  </si>
  <si>
    <t>-1.22</t>
  </si>
  <si>
    <t>-1.75</t>
  </si>
  <si>
    <t>Net Debt / (EBITDA - Capex)</t>
  </si>
  <si>
    <t>-1.02</t>
  </si>
  <si>
    <t>-1.79</t>
  </si>
  <si>
    <t>-1.76</t>
  </si>
  <si>
    <t>-1.13</t>
  </si>
  <si>
    <t>Growth Over Prior Year</t>
  </si>
  <si>
    <t>Total Revenues, 1 Yr. Growth %</t>
  </si>
  <si>
    <t>14.33</t>
  </si>
  <si>
    <t>64.42</t>
  </si>
  <si>
    <t>130.37</t>
  </si>
  <si>
    <t>44.23</t>
  </si>
  <si>
    <t>Gross Profit, 1 Yr. Growth %</t>
  </si>
  <si>
    <t>34.37</t>
  </si>
  <si>
    <t>-12.78</t>
  </si>
  <si>
    <t>-346.74</t>
  </si>
  <si>
    <t>-149.6</t>
  </si>
  <si>
    <t>EBITDA, 1 Yr. Growth %</t>
  </si>
  <si>
    <t>-45.11</t>
  </si>
  <si>
    <t>418.98</t>
  </si>
  <si>
    <t>271.76</t>
  </si>
  <si>
    <t>-19.23</t>
  </si>
  <si>
    <t>EBITA, 1 Yr. Growth %</t>
  </si>
  <si>
    <t>-34.53</t>
  </si>
  <si>
    <t>289.73</t>
  </si>
  <si>
    <t>251.76</t>
  </si>
  <si>
    <t>-15.67</t>
  </si>
  <si>
    <t>EBIT, 1 Yr. Growth %</t>
  </si>
  <si>
    <t>Earnings From Cont. Operations, 1 Yr. Growth %</t>
  </si>
  <si>
    <t>-33.35</t>
  </si>
  <si>
    <t>17.99</t>
  </si>
  <si>
    <t>-7.4</t>
  </si>
  <si>
    <t>Net Income, 1 Yr. Growth %</t>
  </si>
  <si>
    <t>Normalized Net Income, 1 Yr. Growth %</t>
  </si>
  <si>
    <t>-32.27</t>
  </si>
  <si>
    <t>303.42</t>
  </si>
  <si>
    <t>164.64</t>
  </si>
  <si>
    <t>33.65</t>
  </si>
  <si>
    <t>Diluted EPS Before Extra, 1 Yr. Growth %</t>
  </si>
  <si>
    <t>-35.04</t>
  </si>
  <si>
    <t>-22.73</t>
  </si>
  <si>
    <t>-36.22</t>
  </si>
  <si>
    <t>Accounts Receivable, 1 Yr. Growth %</t>
  </si>
  <si>
    <t>41.41</t>
  </si>
  <si>
    <t>47.78</t>
  </si>
  <si>
    <t>77.73</t>
  </si>
  <si>
    <t>213.67</t>
  </si>
  <si>
    <t>Inventory, 1 Yr. Growth %</t>
  </si>
  <si>
    <t>468.35</t>
  </si>
  <si>
    <t>176.09</t>
  </si>
  <si>
    <t>210.07</t>
  </si>
  <si>
    <t>38.18</t>
  </si>
  <si>
    <t>Net Property, Plant and Equip., 1 Yr. Growth %</t>
  </si>
  <si>
    <t>29.07</t>
  </si>
  <si>
    <t>82.01</t>
  </si>
  <si>
    <t>5.49</t>
  </si>
  <si>
    <t>56.21</t>
  </si>
  <si>
    <t>Total Assets, 1 Yr. Growth %</t>
  </si>
  <si>
    <t>23.2</t>
  </si>
  <si>
    <t>205.79</t>
  </si>
  <si>
    <t>34.9</t>
  </si>
  <si>
    <t>20.62</t>
  </si>
  <si>
    <t>Tangible Book Value, 1 Yr. Growth %</t>
  </si>
  <si>
    <t>22.41</t>
  </si>
  <si>
    <t>95.45</t>
  </si>
  <si>
    <t>-7.99</t>
  </si>
  <si>
    <t>72.43</t>
  </si>
  <si>
    <t>Common Equity, 1 Yr. Growth %</t>
  </si>
  <si>
    <t>Cash From Operations, 1 Yr. Growth %</t>
  </si>
  <si>
    <t>52.18</t>
  </si>
  <si>
    <t>204.05</t>
  </si>
  <si>
    <t>134.48</t>
  </si>
  <si>
    <t>-31.89</t>
  </si>
  <si>
    <t>Capital Expenditures, 1 Yr. Growth %</t>
  </si>
  <si>
    <t>42.43</t>
  </si>
  <si>
    <t>123.24</t>
  </si>
  <si>
    <t>37.41</t>
  </si>
  <si>
    <t>3.02</t>
  </si>
  <si>
    <t>Levered Free Cash Flow, 1 Yr. Growth %</t>
  </si>
  <si>
    <t>31.8</t>
  </si>
  <si>
    <t>261.24</t>
  </si>
  <si>
    <t>-35.14</t>
  </si>
  <si>
    <t>Unlevered Free Cash Flow, 1 Yr. Growth %</t>
  </si>
  <si>
    <t>6.72</t>
  </si>
  <si>
    <t>269.1</t>
  </si>
  <si>
    <t>-66.38</t>
  </si>
  <si>
    <t>Compound Annual Growth Rate Over Two Years</t>
  </si>
  <si>
    <t>Total Revenues, 2 Yr. CAGR %</t>
  </si>
  <si>
    <t>37.11</t>
  </si>
  <si>
    <t>94.62</t>
  </si>
  <si>
    <t>82.28</t>
  </si>
  <si>
    <t>Gross Profit, 2 Yr. CAGR %</t>
  </si>
  <si>
    <t>8.26</t>
  </si>
  <si>
    <t>46.7</t>
  </si>
  <si>
    <t>10.63</t>
  </si>
  <si>
    <t>EBITDA, 2 Yr. CAGR %</t>
  </si>
  <si>
    <t>68.78</t>
  </si>
  <si>
    <t>339.24</t>
  </si>
  <si>
    <t>73.28</t>
  </si>
  <si>
    <t>EBITA, 2 Yr. CAGR %</t>
  </si>
  <si>
    <t>59.74</t>
  </si>
  <si>
    <t>270.26</t>
  </si>
  <si>
    <t>72.24</t>
  </si>
  <si>
    <t>EBIT, 2 Yr. CAGR %</t>
  </si>
  <si>
    <t>Earnings From Cont. Operations, 2 Yr. CAGR %</t>
  </si>
  <si>
    <t>197.65</t>
  </si>
  <si>
    <t>296.03</t>
  </si>
  <si>
    <t>4.52</t>
  </si>
  <si>
    <t>Net Income, 2 Yr. CAGR %</t>
  </si>
  <si>
    <t>Normalized Net Income, 2 Yr. CAGR %</t>
  </si>
  <si>
    <t>65.29</t>
  </si>
  <si>
    <t>226.75</t>
  </si>
  <si>
    <t>88.07</t>
  </si>
  <si>
    <t>Diluted EPS Before Extra, 2 Yr. CAGR %</t>
  </si>
  <si>
    <t>173.21</t>
  </si>
  <si>
    <t>-43.27</t>
  </si>
  <si>
    <t>-29.8</t>
  </si>
  <si>
    <t>Accounts Receivable, 2 Yr. CAGR %</t>
  </si>
  <si>
    <t>44.56</t>
  </si>
  <si>
    <t>62.06</t>
  </si>
  <si>
    <t>136.11</t>
  </si>
  <si>
    <t>Inventory, 2 Yr. CAGR %</t>
  </si>
  <si>
    <t>296.13</t>
  </si>
  <si>
    <t>192.59</t>
  </si>
  <si>
    <t>Net Property, Plant and Equip., 2 Yr. CAGR %</t>
  </si>
  <si>
    <t>53.27</t>
  </si>
  <si>
    <t>38.56</t>
  </si>
  <si>
    <t>28.37</t>
  </si>
  <si>
    <t>Total Assets, 2 Yr. CAGR %</t>
  </si>
  <si>
    <t>94.1</t>
  </si>
  <si>
    <t>103.11</t>
  </si>
  <si>
    <t>27.56</t>
  </si>
  <si>
    <t>Tangible Book Value, 2 Yr. CAGR %</t>
  </si>
  <si>
    <t>54.68</t>
  </si>
  <si>
    <t>34.11</t>
  </si>
  <si>
    <t>25.96</t>
  </si>
  <si>
    <t>Common Equity, 2 Yr. CAGR %</t>
  </si>
  <si>
    <t>Cash From Operations, 2 Yr. CAGR %</t>
  </si>
  <si>
    <t>115.1</t>
  </si>
  <si>
    <t>167.01</t>
  </si>
  <si>
    <t>26.38</t>
  </si>
  <si>
    <t>Capital Expenditures, 2 Yr. CAGR %</t>
  </si>
  <si>
    <t>78.31</t>
  </si>
  <si>
    <t>75.14</t>
  </si>
  <si>
    <t>18.98</t>
  </si>
  <si>
    <t>Levered Free Cash Flow, 2 Yr. CAGR %</t>
  </si>
  <si>
    <t>118.2</t>
  </si>
  <si>
    <t>53.07</t>
  </si>
  <si>
    <t>Unlevered Free Cash Flow, 2 Yr. CAGR %</t>
  </si>
  <si>
    <t>98.47</t>
  </si>
  <si>
    <t>11.4</t>
  </si>
  <si>
    <t>Compound Annual Growth Rate Over Three Years</t>
  </si>
  <si>
    <t>Total Revenues, 3 Yr. CAGR %</t>
  </si>
  <si>
    <t>76.12</t>
  </si>
  <si>
    <t>Gross Profit, 3 Yr. CAGR %</t>
  </si>
  <si>
    <t>42.47</t>
  </si>
  <si>
    <t>2.2</t>
  </si>
  <si>
    <t>EBITDA, 3 Yr. CAGR %</t>
  </si>
  <si>
    <t>119.6</t>
  </si>
  <si>
    <t>149.78</t>
  </si>
  <si>
    <t>EBITA, 3 Yr. CAGR %</t>
  </si>
  <si>
    <t>107.82</t>
  </si>
  <si>
    <t>126.12</t>
  </si>
  <si>
    <t>EBIT, 3 Yr. CAGR %</t>
  </si>
  <si>
    <t>Earnings From Cont. Operations, 3 Yr. CAGR %</t>
  </si>
  <si>
    <t>118.65</t>
  </si>
  <si>
    <t>143.98</t>
  </si>
  <si>
    <t>Net Income, 3 Yr. CAGR %</t>
  </si>
  <si>
    <t>Normalized Net Income, 3 Yr. CAGR %</t>
  </si>
  <si>
    <t>93.37</t>
  </si>
  <si>
    <t>142.55</t>
  </si>
  <si>
    <t>Diluted EPS Before Extra, 3 Yr. CAGR %</t>
  </si>
  <si>
    <t>-40.65</t>
  </si>
  <si>
    <t>-41.01</t>
  </si>
  <si>
    <t>Accounts Receivable, 3 Yr. CAGR %</t>
  </si>
  <si>
    <t>54.86</t>
  </si>
  <si>
    <t>101.97</t>
  </si>
  <si>
    <t>Inventory, 3 Yr. CAGR %</t>
  </si>
  <si>
    <t>265.07</t>
  </si>
  <si>
    <t>127.85</t>
  </si>
  <si>
    <t>Net Property, Plant and Equip., 3 Yr. CAGR %</t>
  </si>
  <si>
    <t>35.32</t>
  </si>
  <si>
    <t>44.21</t>
  </si>
  <si>
    <t>Total Assets, 3 Yr. CAGR %</t>
  </si>
  <si>
    <t>71.93</t>
  </si>
  <si>
    <t>70.72</t>
  </si>
  <si>
    <t>Tangible Book Value, 3 Yr. CAGR %</t>
  </si>
  <si>
    <t>30.09</t>
  </si>
  <si>
    <t>45.83</t>
  </si>
  <si>
    <t>Common Equity, 3 Yr. CAGR %</t>
  </si>
  <si>
    <t>Cash From Operations, 3 Yr. CAGR %</t>
  </si>
  <si>
    <t>121.38</t>
  </si>
  <si>
    <t>69.34</t>
  </si>
  <si>
    <t>Capital Expenditures, 3 Yr. CAGR %</t>
  </si>
  <si>
    <t>63.48</t>
  </si>
  <si>
    <t>46.74</t>
  </si>
  <si>
    <t>Levered Free Cash Flow, 3 Yr. CAGR %</t>
  </si>
  <si>
    <t>45.62</t>
  </si>
  <si>
    <t>Unlevered Free Cash Flow, 3 Yr. CAGR %</t>
  </si>
  <si>
    <t>9.82</t>
  </si>
  <si>
    <t>2021</t>
  </si>
  <si>
    <t>2022</t>
  </si>
  <si>
    <t>2023</t>
  </si>
  <si>
    <t>2024</t>
  </si>
  <si>
    <t>2025</t>
  </si>
  <si>
    <t>Capitalization
                                    1</t>
  </si>
  <si>
    <t>28.12</t>
  </si>
  <si>
    <t>225</t>
  </si>
  <si>
    <t>221.7</t>
  </si>
  <si>
    <t>51.22</t>
  </si>
  <si>
    <t>-</t>
  </si>
  <si>
    <t>Change</t>
  </si>
  <si>
    <t>700.05%</t>
  </si>
  <si>
    <t>-1.46%</t>
  </si>
  <si>
    <t>-76.9%</t>
  </si>
  <si>
    <t>Enterprise Value (EV)
                                    1</t>
  </si>
  <si>
    <t>332.8</t>
  </si>
  <si>
    <t>287.6</t>
  </si>
  <si>
    <t>421.1</t>
  </si>
  <si>
    <t>47.93%</t>
  </si>
  <si>
    <t>-13.58%</t>
  </si>
  <si>
    <t>46.4%</t>
  </si>
  <si>
    <t>P/E ratio</t>
  </si>
  <si>
    <t>-1.23x</t>
  </si>
  <si>
    <t>-1.28x</t>
  </si>
  <si>
    <t>-0.33x</t>
  </si>
  <si>
    <t>-0.51x</t>
  </si>
  <si>
    <t>PBR</t>
  </si>
  <si>
    <t>-2.46x</t>
  </si>
  <si>
    <t>PEG</t>
  </si>
  <si>
    <t>0x</t>
  </si>
  <si>
    <t>Capitalization / Revenue</t>
  </si>
  <si>
    <t>0.69x</t>
  </si>
  <si>
    <t>2.39x</t>
  </si>
  <si>
    <t>1.63x</t>
  </si>
  <si>
    <t>0.34x</t>
  </si>
  <si>
    <t>0.25x</t>
  </si>
  <si>
    <t>EV / Revenue</t>
  </si>
  <si>
    <t>2.45x</t>
  </si>
  <si>
    <t>1.94x</t>
  </si>
  <si>
    <t>2.07x</t>
  </si>
  <si>
    <t>EV / EBITDA</t>
  </si>
  <si>
    <t>-1.08x</t>
  </si>
  <si>
    <t>-3.24x</t>
  </si>
  <si>
    <t>-4.3x</t>
  </si>
  <si>
    <t>-4.35x</t>
  </si>
  <si>
    <t>-18.9x</t>
  </si>
  <si>
    <t>EV / EBIT</t>
  </si>
  <si>
    <t>-0.77x</t>
  </si>
  <si>
    <t>-1.74x</t>
  </si>
  <si>
    <t>-3.06x</t>
  </si>
  <si>
    <t>-3x</t>
  </si>
  <si>
    <t>-7.75x</t>
  </si>
  <si>
    <t>EV / FCF</t>
  </si>
  <si>
    <t>-548,769x</t>
  </si>
  <si>
    <t>-4,219,711x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</si>
  <si>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</si>
  <si>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</si>
  <si>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</si>
  <si>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</si>
  <si>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</si>
  <si>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-0.75</t>
  </si>
  <si>
    <t>-0.495</t>
  </si>
  <si>
    <t>Distribution rate</t>
  </si>
  <si>
    <t>Net sales
                                    1</t>
  </si>
  <si>
    <t>40.91</t>
  </si>
  <si>
    <t>94.24</t>
  </si>
  <si>
    <t>135.9</t>
  </si>
  <si>
    <t>148.5</t>
  </si>
  <si>
    <t>202.9</t>
  </si>
  <si>
    <t>EBITDA
                                    1</t>
  </si>
  <si>
    <t>-26.14</t>
  </si>
  <si>
    <t>-69.48</t>
  </si>
  <si>
    <t>-77.45</t>
  </si>
  <si>
    <t>-66.07</t>
  </si>
  <si>
    <t>-22.3</t>
  </si>
  <si>
    <t>EBIT
                                    1</t>
  </si>
  <si>
    <t>-36.71</t>
  </si>
  <si>
    <t>-129.1</t>
  </si>
  <si>
    <t>-108.9</t>
  </si>
  <si>
    <t>-96</t>
  </si>
  <si>
    <t>-54.3</t>
  </si>
  <si>
    <t>Net income
                                    1</t>
  </si>
  <si>
    <t>-164</t>
  </si>
  <si>
    <t>-151.8</t>
  </si>
  <si>
    <t>-147.2</t>
  </si>
  <si>
    <t>-100</t>
  </si>
  <si>
    <t>Net Debt
                                    1</t>
  </si>
  <si>
    <t>111.1</t>
  </si>
  <si>
    <t>236.4</t>
  </si>
  <si>
    <t>369.8</t>
  </si>
  <si>
    <t>Reference price
                                    2</t>
  </si>
  <si>
    <t>9.8900</t>
  </si>
  <si>
    <t>1.5800</t>
  </si>
  <si>
    <t>1.1400</t>
  </si>
  <si>
    <t>0.2500</t>
  </si>
  <si>
    <t>Nbr of stocks (in thousands)</t>
  </si>
  <si>
    <t>2,843</t>
  </si>
  <si>
    <t>142,381</t>
  </si>
  <si>
    <t>194,461</t>
  </si>
  <si>
    <t>204,862</t>
  </si>
  <si>
    <t>Announcement Date</t>
  </si>
  <si>
    <t>3/31/22</t>
  </si>
  <si>
    <t>3/21/23</t>
  </si>
  <si>
    <t>4/1/24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</si>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</sst>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-15.0</v>
      </c>
      <c r="C2" s="1">
        <v>-10.0</v>
      </c>
      <c r="D2" s="1">
        <v>-139.0</v>
      </c>
      <c r="E2" s="1">
        <v>-164.0</v>
      </c>
      <c r="F2" s="1">
        <v>-152.0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2.0</v>
      </c>
      <c r="C3" s="1">
        <v>2.0</v>
      </c>
      <c r="D3" s="1">
        <v>3.0</v>
      </c>
      <c r="E3" s="1">
        <v>5.0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2.0</v>
      </c>
      <c r="C4" s="1">
        <v>2.0</v>
      </c>
      <c r="D4" s="1">
        <v>3.0</v>
      </c>
      <c r="E4" s="1">
        <v>5.0</v>
      </c>
      <c r="F4" s="1">
        <v>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0.0</v>
      </c>
      <c r="D5" s="1">
        <v>0.0</v>
      </c>
      <c r="E5" s="1">
        <v>23.0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90.0</v>
      </c>
      <c r="C6" s="1">
        <v>1.0</v>
      </c>
      <c r="D6" s="1">
        <v>67.0</v>
      </c>
      <c r="E6" s="1">
        <v>51.0</v>
      </c>
      <c r="F6" s="1">
        <v>21.0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11.0</v>
      </c>
      <c r="C7" s="1">
        <v>1.0</v>
      </c>
      <c r="D7" s="1">
        <v>87.0</v>
      </c>
      <c r="E7" s="1">
        <v>3.0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1.0</v>
      </c>
      <c r="C8" s="1">
        <v>1.0</v>
      </c>
      <c r="D8" s="1">
        <v>102.0</v>
      </c>
      <c r="E8" s="1">
        <v>-4.0</v>
      </c>
      <c r="F8" s="1">
        <v>27.0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2.0</v>
      </c>
      <c r="C9" s="1">
        <v>-2.0</v>
      </c>
      <c r="D9" s="1">
        <v>-2.0</v>
      </c>
      <c r="E9" s="1">
        <v>-3.0</v>
      </c>
      <c r="F9" s="1">
        <v>-19.0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-36.0</v>
      </c>
      <c r="C10" s="1">
        <v>-3.0</v>
      </c>
      <c r="D10" s="1">
        <v>-5.0</v>
      </c>
      <c r="E10" s="1">
        <v>-14.0</v>
      </c>
      <c r="F10" s="1">
        <v>-9.0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-3.0</v>
      </c>
      <c r="C11" s="1">
        <v>-43.0</v>
      </c>
      <c r="D11" s="1">
        <v>2.0</v>
      </c>
      <c r="E11" s="1">
        <v>12.0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3.0</v>
      </c>
      <c r="C12" s="1">
        <v>6.0</v>
      </c>
      <c r="D12" s="1">
        <v>-22.0</v>
      </c>
      <c r="E12" s="1">
        <v>10.0</v>
      </c>
      <c r="F12" s="1">
        <v>76.0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-2.0</v>
      </c>
      <c r="C13" s="1">
        <v>-8.0</v>
      </c>
      <c r="D13" s="1">
        <v>3.0</v>
      </c>
      <c r="E13" s="1">
        <v>-1.0</v>
      </c>
      <c r="F13" s="1">
        <v>-6.0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-7.0</v>
      </c>
      <c r="C14" s="1">
        <v>-11.0</v>
      </c>
      <c r="D14" s="1">
        <v>-34.0</v>
      </c>
      <c r="E14" s="1">
        <v>-81.0</v>
      </c>
      <c r="F14" s="1">
        <v>-55.0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-5.0</v>
      </c>
      <c r="C15" s="1">
        <v>-7.0</v>
      </c>
      <c r="D15" s="1">
        <v>-16.0</v>
      </c>
      <c r="E15" s="1">
        <v>-22.0</v>
      </c>
      <c r="F15" s="1">
        <v>-23.0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-5.0</v>
      </c>
      <c r="C16" s="1">
        <v>-7.0</v>
      </c>
      <c r="D16" s="1">
        <v>-16.0</v>
      </c>
      <c r="E16" s="1">
        <v>-22.0</v>
      </c>
      <c r="F16" s="1">
        <v>-23.0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0.0</v>
      </c>
      <c r="C17" s="1">
        <v>2.0</v>
      </c>
      <c r="D17" s="1">
        <v>58.0</v>
      </c>
      <c r="E17" s="1">
        <v>77.0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0.0</v>
      </c>
      <c r="C18" s="1">
        <v>2.0</v>
      </c>
      <c r="D18" s="1">
        <v>58.0</v>
      </c>
      <c r="E18" s="1">
        <v>77.0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-1.0</v>
      </c>
      <c r="C19" s="1">
        <v>-1.0</v>
      </c>
      <c r="D19" s="1">
        <v>-1.0</v>
      </c>
      <c r="E19" s="1">
        <v>-32.0</v>
      </c>
      <c r="F19" s="1">
        <v>-8.0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-1.0</v>
      </c>
      <c r="C20" s="1">
        <v>-1.0</v>
      </c>
      <c r="D20" s="1">
        <v>-1.0</v>
      </c>
      <c r="E20" s="1">
        <v>-32.0</v>
      </c>
      <c r="F20" s="1">
        <v>-8.0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1.0</v>
      </c>
      <c r="C21" s="1">
        <v>11.0</v>
      </c>
      <c r="D21" s="1">
        <v>24.0</v>
      </c>
      <c r="E21" s="1">
        <v>16.0</v>
      </c>
      <c r="F21" s="1">
        <v>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0.0</v>
      </c>
      <c r="D22" s="1">
        <v>0.0</v>
      </c>
      <c r="E22" s="1">
        <v>-1.0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9.0</v>
      </c>
      <c r="C23" s="1">
        <v>12.0</v>
      </c>
      <c r="D23" s="1">
        <v>7.0</v>
      </c>
      <c r="E23" s="1">
        <v>111.0</v>
      </c>
      <c r="F23" s="1">
        <v>41.0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9.0</v>
      </c>
      <c r="C24" s="1">
        <v>15.0</v>
      </c>
      <c r="D24" s="1">
        <v>66.0</v>
      </c>
      <c r="E24" s="1">
        <v>171.0</v>
      </c>
      <c r="F24" s="1">
        <v>56.0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-1.0</v>
      </c>
      <c r="C25" s="1">
        <v>13.0</v>
      </c>
      <c r="D25" s="1">
        <v>-12.0</v>
      </c>
      <c r="E25" s="1">
        <v>-4.0</v>
      </c>
      <c r="F25" s="1">
        <v>16.0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-3.0</v>
      </c>
      <c r="C26" s="1">
        <v>-3.0</v>
      </c>
      <c r="D26" s="1">
        <v>14.0</v>
      </c>
      <c r="E26" s="1">
        <v>66.0</v>
      </c>
      <c r="F26" s="1">
        <v>-21.0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-16.0</v>
      </c>
      <c r="D28" s="1">
        <v>-21.0</v>
      </c>
      <c r="E28" s="1">
        <v>-79.0</v>
      </c>
      <c r="F28" s="1">
        <v>-51.0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0.0</v>
      </c>
      <c r="C29" s="1">
        <v>-15.0</v>
      </c>
      <c r="D29" s="1">
        <v>-16.0</v>
      </c>
      <c r="E29" s="1">
        <v>-62.0</v>
      </c>
      <c r="F29" s="1">
        <v>-21.0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6.0</v>
      </c>
      <c r="D30" s="1">
        <v>-18.0</v>
      </c>
      <c r="E30" s="1">
        <v>15.0</v>
      </c>
      <c r="F30" s="1">
        <v>-39.0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-1.0</v>
      </c>
      <c r="C31" s="1">
        <v>2.0</v>
      </c>
      <c r="D31" s="1">
        <v>58.0</v>
      </c>
      <c r="E31" s="1">
        <v>44.0</v>
      </c>
      <c r="F31" s="1">
        <v>-7.0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</v>
      </c>
      <c r="B3" s="1">
        <v>15.0</v>
      </c>
      <c r="C3" s="1">
        <v>12.0</v>
      </c>
      <c r="D3" s="1">
        <v>27.0</v>
      </c>
      <c r="E3" s="1">
        <v>93.0</v>
      </c>
      <c r="F3" s="1">
        <v>71.0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</v>
      </c>
      <c r="B4" s="1">
        <v>15.0</v>
      </c>
      <c r="C4" s="1">
        <v>12.0</v>
      </c>
      <c r="D4" s="1">
        <v>27.0</v>
      </c>
      <c r="E4" s="1">
        <v>93.0</v>
      </c>
      <c r="F4" s="1">
        <v>71.0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</v>
      </c>
      <c r="B5" s="1">
        <v>3.0</v>
      </c>
      <c r="C5" s="1">
        <v>4.0</v>
      </c>
      <c r="D5" s="1">
        <v>6.0</v>
      </c>
      <c r="E5" s="1">
        <v>11.0</v>
      </c>
      <c r="F5" s="1">
        <v>36.0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</v>
      </c>
      <c r="B6" s="1">
        <v>3.0</v>
      </c>
      <c r="C6" s="1">
        <v>4.0</v>
      </c>
      <c r="D6" s="1">
        <v>6.0</v>
      </c>
      <c r="E6" s="1">
        <v>11.0</v>
      </c>
      <c r="F6" s="1">
        <v>36.0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</v>
      </c>
      <c r="B7" s="1">
        <v>49.0</v>
      </c>
      <c r="C7" s="1">
        <v>2.0</v>
      </c>
      <c r="D7" s="1">
        <v>7.0</v>
      </c>
      <c r="E7" s="1">
        <v>24.0</v>
      </c>
      <c r="F7" s="1">
        <v>33.0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</v>
      </c>
      <c r="B8" s="1">
        <v>1.0</v>
      </c>
      <c r="C8" s="1">
        <v>5.0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</v>
      </c>
      <c r="B9" s="1">
        <v>0.0</v>
      </c>
      <c r="C9" s="1">
        <v>0.0</v>
      </c>
      <c r="D9" s="1">
        <v>57.0</v>
      </c>
      <c r="E9" s="1">
        <v>9.0</v>
      </c>
      <c r="F9" s="1">
        <v>14.0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</v>
      </c>
      <c r="B10" s="1">
        <v>20.0</v>
      </c>
      <c r="C10" s="1">
        <v>24.0</v>
      </c>
      <c r="D10" s="1">
        <v>99.0</v>
      </c>
      <c r="E10" s="1">
        <v>139.0</v>
      </c>
      <c r="F10" s="1">
        <v>156.0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</v>
      </c>
      <c r="B11" s="1">
        <v>19.0</v>
      </c>
      <c r="C11" s="1">
        <v>26.0</v>
      </c>
      <c r="D11" s="1">
        <v>46.0</v>
      </c>
      <c r="E11" s="1">
        <v>52.0</v>
      </c>
      <c r="F11" s="1">
        <v>81.0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</v>
      </c>
      <c r="B12" s="1">
        <v>-4.0</v>
      </c>
      <c r="C12" s="1">
        <v>-7.0</v>
      </c>
      <c r="D12" s="1">
        <v>-10.0</v>
      </c>
      <c r="E12" s="1">
        <v>-14.0</v>
      </c>
      <c r="F12" s="1">
        <v>-23.0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</v>
      </c>
      <c r="B13" s="1">
        <v>15.0</v>
      </c>
      <c r="C13" s="1">
        <v>19.0</v>
      </c>
      <c r="D13" s="1">
        <v>35.0</v>
      </c>
      <c r="E13" s="1">
        <v>37.0</v>
      </c>
      <c r="F13" s="1">
        <v>58.0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</v>
      </c>
      <c r="B14" s="1">
        <v>25.0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</v>
      </c>
      <c r="B15" s="1">
        <v>0.0</v>
      </c>
      <c r="C15" s="1">
        <v>0.0</v>
      </c>
      <c r="D15" s="1">
        <v>63.0</v>
      </c>
      <c r="E15" s="1">
        <v>6.0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</v>
      </c>
      <c r="B16" s="1">
        <v>35.0</v>
      </c>
      <c r="C16" s="1">
        <v>44.0</v>
      </c>
      <c r="D16" s="1">
        <v>135.0</v>
      </c>
      <c r="E16" s="1">
        <v>183.0</v>
      </c>
      <c r="F16" s="1">
        <v>220.0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</v>
      </c>
      <c r="B18" s="1">
        <v>3.0</v>
      </c>
      <c r="C18" s="1">
        <v>2.0</v>
      </c>
      <c r="D18" s="1">
        <v>9.0</v>
      </c>
      <c r="E18" s="1">
        <v>21.0</v>
      </c>
      <c r="F18" s="1">
        <v>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</v>
      </c>
      <c r="B19" s="1">
        <v>1.0</v>
      </c>
      <c r="C19" s="1">
        <v>1.0</v>
      </c>
      <c r="D19" s="1">
        <v>5.0</v>
      </c>
      <c r="E19" s="1">
        <v>7.0</v>
      </c>
      <c r="F19" s="1">
        <v>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</v>
      </c>
      <c r="B20" s="1">
        <v>1.0</v>
      </c>
      <c r="C20" s="1">
        <v>1.0</v>
      </c>
      <c r="D20" s="1">
        <v>1.0</v>
      </c>
      <c r="E20" s="1">
        <v>7.0</v>
      </c>
      <c r="F20" s="1">
        <v>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</v>
      </c>
      <c r="B21" s="1">
        <v>0.0</v>
      </c>
      <c r="C21" s="1">
        <v>0.0</v>
      </c>
      <c r="D21" s="1">
        <v>0.0</v>
      </c>
      <c r="E21" s="1">
        <v>1.0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</v>
      </c>
      <c r="B22" s="1">
        <v>9.0</v>
      </c>
      <c r="C22" s="1">
        <v>18.0</v>
      </c>
      <c r="D22" s="1">
        <v>17.0</v>
      </c>
      <c r="E22" s="1">
        <v>27.0</v>
      </c>
      <c r="F22" s="1">
        <v>104.0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</v>
      </c>
      <c r="B23" s="1">
        <v>10.0</v>
      </c>
      <c r="C23" s="1">
        <v>3.0</v>
      </c>
      <c r="D23" s="1">
        <v>71.0</v>
      </c>
      <c r="E23" s="1">
        <v>5.0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</v>
      </c>
      <c r="B24" s="1">
        <v>24.0</v>
      </c>
      <c r="C24" s="1">
        <v>27.0</v>
      </c>
      <c r="D24" s="1">
        <v>104.0</v>
      </c>
      <c r="E24" s="1">
        <v>70.0</v>
      </c>
      <c r="F24" s="1">
        <v>154.0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</v>
      </c>
      <c r="B25" s="1">
        <v>33.0</v>
      </c>
      <c r="C25" s="1">
        <v>35.0</v>
      </c>
      <c r="D25" s="1">
        <v>115.0</v>
      </c>
      <c r="E25" s="1">
        <v>142.0</v>
      </c>
      <c r="F25" s="1">
        <v>168.0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</v>
      </c>
      <c r="B26" s="1">
        <v>6.0</v>
      </c>
      <c r="C26" s="1">
        <v>4.0</v>
      </c>
      <c r="D26" s="1">
        <v>5.0</v>
      </c>
      <c r="E26" s="1">
        <v>19.0</v>
      </c>
      <c r="F26" s="1">
        <v>21.0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62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63</v>
      </c>
      <c r="B28" s="1">
        <v>42.0</v>
      </c>
      <c r="C28" s="1">
        <v>51.0</v>
      </c>
      <c r="D28" s="1">
        <v>7.0</v>
      </c>
      <c r="E28" s="1">
        <v>41.0</v>
      </c>
      <c r="F28" s="1">
        <v>35.0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64</v>
      </c>
      <c r="B29" s="1">
        <v>60.0</v>
      </c>
      <c r="C29" s="1">
        <v>63.0</v>
      </c>
      <c r="D29" s="1">
        <v>227.0</v>
      </c>
      <c r="E29" s="1">
        <v>274.0</v>
      </c>
      <c r="F29" s="1">
        <v>378.0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65</v>
      </c>
      <c r="B30" s="1">
        <v>8.0</v>
      </c>
      <c r="C30" s="1">
        <v>8.0</v>
      </c>
      <c r="D30" s="1">
        <v>8.0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66</v>
      </c>
      <c r="B31" s="1">
        <v>8.0</v>
      </c>
      <c r="C31" s="1">
        <v>8.0</v>
      </c>
      <c r="D31" s="1">
        <v>8.0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67</v>
      </c>
      <c r="B32" s="1">
        <v>0.0</v>
      </c>
      <c r="C32" s="1">
        <v>0.0</v>
      </c>
      <c r="D32" s="1">
        <v>0.0</v>
      </c>
      <c r="E32" s="1">
        <v>1.0</v>
      </c>
      <c r="F32" s="1">
        <v>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68</v>
      </c>
      <c r="B33" s="1">
        <v>6.0</v>
      </c>
      <c r="C33" s="1">
        <v>7.0</v>
      </c>
      <c r="D33" s="1">
        <v>97.0</v>
      </c>
      <c r="E33" s="1">
        <v>270.0</v>
      </c>
      <c r="F33" s="1">
        <v>355.0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69</v>
      </c>
      <c r="B34" s="1">
        <v>-47.0</v>
      </c>
      <c r="C34" s="1">
        <v>-58.0</v>
      </c>
      <c r="D34" s="1">
        <v>-197.0</v>
      </c>
      <c r="E34" s="1">
        <v>-361.0</v>
      </c>
      <c r="F34" s="1">
        <v>-513.0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70</v>
      </c>
      <c r="B35" s="1">
        <v>-1.0</v>
      </c>
      <c r="C35" s="1">
        <v>-20.0</v>
      </c>
      <c r="D35" s="1">
        <v>-3.0</v>
      </c>
      <c r="E35" s="1">
        <v>15.0</v>
      </c>
      <c r="F35" s="1">
        <v>21.0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71</v>
      </c>
      <c r="B36" s="1">
        <v>-41.0</v>
      </c>
      <c r="C36" s="1">
        <v>-50.0</v>
      </c>
      <c r="D36" s="1">
        <v>-99.0</v>
      </c>
      <c r="E36" s="1">
        <v>-91.0</v>
      </c>
      <c r="F36" s="1">
        <v>-158.0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72</v>
      </c>
      <c r="B37" s="1">
        <v>9.0</v>
      </c>
      <c r="C37" s="1">
        <v>23.0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73</v>
      </c>
      <c r="B38" s="1">
        <v>-24.0</v>
      </c>
      <c r="C38" s="1">
        <v>-19.0</v>
      </c>
      <c r="D38" s="1">
        <v>-91.0</v>
      </c>
      <c r="E38" s="1">
        <v>-91.0</v>
      </c>
      <c r="F38" s="1">
        <v>-158.0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74</v>
      </c>
      <c r="B39" s="1">
        <v>35.0</v>
      </c>
      <c r="C39" s="1">
        <v>44.0</v>
      </c>
      <c r="D39" s="1">
        <v>135.0</v>
      </c>
      <c r="E39" s="1">
        <v>183.0</v>
      </c>
      <c r="F39" s="1">
        <v>220.0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75</v>
      </c>
      <c r="B41" s="1">
        <v>2.0</v>
      </c>
      <c r="C41" s="1">
        <v>2.0</v>
      </c>
      <c r="D41" s="1">
        <v>137.0</v>
      </c>
      <c r="E41" s="1">
        <v>144.0</v>
      </c>
      <c r="F41" s="1">
        <v>201.0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76</v>
      </c>
      <c r="B42" s="1">
        <v>2.0</v>
      </c>
      <c r="C42" s="1">
        <v>2.0</v>
      </c>
      <c r="D42" s="1">
        <v>2.0</v>
      </c>
      <c r="E42" s="1">
        <v>143.0</v>
      </c>
      <c r="F42" s="1">
        <v>199.0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77</v>
      </c>
      <c r="B43" s="1" t="s">
        <v>78</v>
      </c>
      <c r="C43" s="1" t="s">
        <v>79</v>
      </c>
      <c r="D43" s="1" t="s">
        <v>80</v>
      </c>
      <c r="E43" s="1" t="s">
        <v>81</v>
      </c>
      <c r="F43" s="1" t="s">
        <v>82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83</v>
      </c>
      <c r="B44" s="1">
        <v>-41.0</v>
      </c>
      <c r="C44" s="1">
        <v>-50.0</v>
      </c>
      <c r="D44" s="1">
        <v>-99.0</v>
      </c>
      <c r="E44" s="1">
        <v>-91.0</v>
      </c>
      <c r="F44" s="1">
        <v>-158.0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84</v>
      </c>
      <c r="B45" s="1" t="s">
        <v>78</v>
      </c>
      <c r="C45" s="1" t="s">
        <v>79</v>
      </c>
      <c r="D45" s="1" t="s">
        <v>80</v>
      </c>
      <c r="E45" s="1" t="s">
        <v>81</v>
      </c>
      <c r="F45" s="1" t="s">
        <v>82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85</v>
      </c>
      <c r="B46" s="1">
        <v>33.0</v>
      </c>
      <c r="C46" s="1">
        <v>37.0</v>
      </c>
      <c r="D46" s="1">
        <v>115.0</v>
      </c>
      <c r="E46" s="1">
        <v>171.0</v>
      </c>
      <c r="F46" s="1">
        <v>202.0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86</v>
      </c>
      <c r="B47" s="1">
        <v>17.0</v>
      </c>
      <c r="C47" s="1">
        <v>24.0</v>
      </c>
      <c r="D47" s="1">
        <v>87.0</v>
      </c>
      <c r="E47" s="1">
        <v>77.0</v>
      </c>
      <c r="F47" s="1">
        <v>131.0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87</v>
      </c>
      <c r="B48" s="1">
        <v>7.0</v>
      </c>
      <c r="C48" s="1">
        <v>6.0</v>
      </c>
      <c r="D48" s="1">
        <v>8.0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88</v>
      </c>
      <c r="B49" s="1">
        <v>9.0</v>
      </c>
      <c r="C49" s="1">
        <v>23.0</v>
      </c>
      <c r="D49" s="1">
        <v>0.0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89</v>
      </c>
      <c r="B50" s="1">
        <v>0.0</v>
      </c>
      <c r="C50" s="1">
        <v>5.0</v>
      </c>
      <c r="D50" s="1">
        <v>5.0</v>
      </c>
      <c r="E50" s="1">
        <v>5.0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90</v>
      </c>
      <c r="B51" s="1">
        <v>27.0</v>
      </c>
      <c r="C51" s="1">
        <v>68.0</v>
      </c>
      <c r="D51" s="1">
        <v>4.0</v>
      </c>
      <c r="E51" s="1">
        <v>19.0</v>
      </c>
      <c r="F51" s="1">
        <v>18.0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91</v>
      </c>
      <c r="B52" s="1">
        <v>22.0</v>
      </c>
      <c r="C52" s="1">
        <v>2.0</v>
      </c>
      <c r="D52" s="1">
        <v>3.0</v>
      </c>
      <c r="E52" s="1">
        <v>4.0</v>
      </c>
      <c r="F52" s="1">
        <v>15.0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92</v>
      </c>
      <c r="B53" s="1">
        <v>8.0</v>
      </c>
      <c r="C53" s="1">
        <v>9.0</v>
      </c>
      <c r="D53" s="1">
        <v>14.0</v>
      </c>
      <c r="E53" s="1">
        <v>20.0</v>
      </c>
      <c r="F53" s="1">
        <v>37.0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93</v>
      </c>
      <c r="B54" s="1">
        <v>0.0</v>
      </c>
      <c r="C54" s="1">
        <v>0.0</v>
      </c>
      <c r="D54" s="1">
        <v>330.0</v>
      </c>
      <c r="E54" s="1">
        <v>480.0</v>
      </c>
      <c r="F54" s="1">
        <v>660.0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94</v>
      </c>
      <c r="B55" s="1">
        <v>11.0</v>
      </c>
      <c r="C55" s="1">
        <v>63.0</v>
      </c>
      <c r="D55" s="1">
        <v>94.0</v>
      </c>
      <c r="E55" s="1">
        <v>76.0</v>
      </c>
      <c r="F55" s="1">
        <v>18.0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95</v>
      </c>
      <c r="B56" s="1">
        <v>0.0</v>
      </c>
      <c r="C56" s="1">
        <v>77.0</v>
      </c>
      <c r="D56" s="1">
        <v>73.0</v>
      </c>
      <c r="E56" s="1">
        <v>171.0</v>
      </c>
      <c r="F56" s="1">
        <v>2700.0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21.0</v>
      </c>
      <c r="C2" s="1">
        <v>24.0</v>
      </c>
      <c r="D2" s="1">
        <v>40.0</v>
      </c>
      <c r="E2" s="1">
        <v>94.0</v>
      </c>
      <c r="F2" s="1">
        <v>136.0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21.0</v>
      </c>
      <c r="C3" s="1">
        <v>24.0</v>
      </c>
      <c r="D3" s="1">
        <v>40.0</v>
      </c>
      <c r="E3" s="1">
        <v>94.0</v>
      </c>
      <c r="F3" s="1">
        <v>136.0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15.0</v>
      </c>
      <c r="C4" s="1">
        <v>16.0</v>
      </c>
      <c r="D4" s="1">
        <v>33.0</v>
      </c>
      <c r="E4" s="1">
        <v>111.0</v>
      </c>
      <c r="F4" s="1">
        <v>127.0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5.0</v>
      </c>
      <c r="C5" s="1">
        <v>8.0</v>
      </c>
      <c r="D5" s="1">
        <v>6.0</v>
      </c>
      <c r="E5" s="1">
        <v>-17.0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20.0</v>
      </c>
      <c r="C6" s="1">
        <v>17.0</v>
      </c>
      <c r="D6" s="1">
        <v>43.0</v>
      </c>
      <c r="E6" s="1">
        <v>97.0</v>
      </c>
      <c r="F6" s="1">
        <v>96.0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0.0</v>
      </c>
      <c r="C7" s="1">
        <v>0.0</v>
      </c>
      <c r="D7" s="1">
        <v>0.0</v>
      </c>
      <c r="E7" s="1">
        <v>14.0</v>
      </c>
      <c r="F7" s="1">
        <v>21.0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20.0</v>
      </c>
      <c r="C8" s="1">
        <v>17.0</v>
      </c>
      <c r="D8" s="1">
        <v>43.0</v>
      </c>
      <c r="E8" s="1">
        <v>112.0</v>
      </c>
      <c r="F8" s="1">
        <v>117.0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-14.0</v>
      </c>
      <c r="C9" s="1">
        <v>-9.0</v>
      </c>
      <c r="D9" s="1">
        <v>-36.0</v>
      </c>
      <c r="E9" s="1">
        <v>-129.0</v>
      </c>
      <c r="F9" s="1">
        <v>-109.0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-1.0</v>
      </c>
      <c r="C10" s="1">
        <v>-1.0</v>
      </c>
      <c r="D10" s="1">
        <v>-7.0</v>
      </c>
      <c r="E10" s="1">
        <v>-26.0</v>
      </c>
      <c r="F10" s="1">
        <v>-48.0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-1.0</v>
      </c>
      <c r="C11" s="1">
        <v>-1.0</v>
      </c>
      <c r="D11" s="1">
        <v>-7.0</v>
      </c>
      <c r="E11" s="1">
        <v>-26.0</v>
      </c>
      <c r="F11" s="1">
        <v>-48.0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0.0</v>
      </c>
      <c r="C12" s="1">
        <v>0.0</v>
      </c>
      <c r="D12" s="1">
        <v>1.0</v>
      </c>
      <c r="E12" s="1">
        <v>42.0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-15.0</v>
      </c>
      <c r="C13" s="1">
        <v>-10.0</v>
      </c>
      <c r="D13" s="1">
        <v>-42.0</v>
      </c>
      <c r="E13" s="1">
        <v>-114.0</v>
      </c>
      <c r="F13" s="1">
        <v>-152.0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0.0</v>
      </c>
      <c r="C14" s="1">
        <v>0.0</v>
      </c>
      <c r="D14" s="1">
        <v>0.0</v>
      </c>
      <c r="E14" s="1">
        <v>-23.0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0.0</v>
      </c>
      <c r="C15" s="1">
        <v>0.0</v>
      </c>
      <c r="D15" s="1">
        <v>-96.0</v>
      </c>
      <c r="E15" s="1">
        <v>-26.0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-15.0</v>
      </c>
      <c r="C16" s="1">
        <v>-10.0</v>
      </c>
      <c r="D16" s="1">
        <v>-139.0</v>
      </c>
      <c r="E16" s="1">
        <v>-164.0</v>
      </c>
      <c r="F16" s="1">
        <v>-152.0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-2.0</v>
      </c>
      <c r="C17" s="1">
        <v>-18.0</v>
      </c>
      <c r="D17" s="1">
        <v>3.0</v>
      </c>
      <c r="E17" s="1">
        <v>16.0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-15.0</v>
      </c>
      <c r="C18" s="1">
        <v>-10.0</v>
      </c>
      <c r="D18" s="1">
        <v>-139.0</v>
      </c>
      <c r="E18" s="1">
        <v>-164.0</v>
      </c>
      <c r="F18" s="1">
        <v>-152.0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-15.0</v>
      </c>
      <c r="C19" s="1">
        <v>-10.0</v>
      </c>
      <c r="D19" s="1">
        <v>-139.0</v>
      </c>
      <c r="E19" s="1">
        <v>-164.0</v>
      </c>
      <c r="F19" s="1">
        <v>-152.0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-15.0</v>
      </c>
      <c r="C20" s="1">
        <v>-10.0</v>
      </c>
      <c r="D20" s="1">
        <v>-139.0</v>
      </c>
      <c r="E20" s="1">
        <v>-164.0</v>
      </c>
      <c r="F20" s="1">
        <v>-152.0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-15.0</v>
      </c>
      <c r="C21" s="1">
        <v>-10.0</v>
      </c>
      <c r="D21" s="1">
        <v>-139.0</v>
      </c>
      <c r="E21" s="1">
        <v>-164.0</v>
      </c>
      <c r="F21" s="1">
        <v>-152.0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>
        <v>-15.0</v>
      </c>
      <c r="C22" s="1">
        <v>-10.0</v>
      </c>
      <c r="D22" s="1">
        <v>-139.0</v>
      </c>
      <c r="E22" s="1">
        <v>-164.0</v>
      </c>
      <c r="F22" s="1">
        <v>-152.0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1" t="s">
        <v>119</v>
      </c>
      <c r="C24" s="1" t="s">
        <v>120</v>
      </c>
      <c r="D24" s="1" t="s">
        <v>121</v>
      </c>
      <c r="E24" s="1" t="s">
        <v>122</v>
      </c>
      <c r="F24" s="1" t="s">
        <v>123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119</v>
      </c>
      <c r="C25" s="1" t="s">
        <v>120</v>
      </c>
      <c r="D25" s="1" t="s">
        <v>121</v>
      </c>
      <c r="E25" s="1" t="s">
        <v>122</v>
      </c>
      <c r="F25" s="1" t="s">
        <v>123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>
        <v>2.0</v>
      </c>
      <c r="C26" s="1">
        <v>2.0</v>
      </c>
      <c r="D26" s="1">
        <v>2.0</v>
      </c>
      <c r="E26" s="1">
        <v>128.0</v>
      </c>
      <c r="F26" s="1">
        <v>170.0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 t="s">
        <v>119</v>
      </c>
      <c r="C27" s="1" t="s">
        <v>120</v>
      </c>
      <c r="D27" s="1" t="s">
        <v>121</v>
      </c>
      <c r="E27" s="1" t="s">
        <v>127</v>
      </c>
      <c r="F27" s="1" t="s">
        <v>123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 t="s">
        <v>119</v>
      </c>
      <c r="C28" s="1" t="s">
        <v>120</v>
      </c>
      <c r="D28" s="1" t="s">
        <v>121</v>
      </c>
      <c r="E28" s="1" t="s">
        <v>127</v>
      </c>
      <c r="F28" s="1" t="s">
        <v>123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2.0</v>
      </c>
      <c r="C29" s="1">
        <v>2.0</v>
      </c>
      <c r="D29" s="1">
        <v>2.0</v>
      </c>
      <c r="E29" s="1">
        <v>134.0</v>
      </c>
      <c r="F29" s="1">
        <v>170.0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 t="s">
        <v>131</v>
      </c>
      <c r="C30" s="1" t="s">
        <v>132</v>
      </c>
      <c r="D30" s="1" t="s">
        <v>133</v>
      </c>
      <c r="E30" s="1" t="s">
        <v>134</v>
      </c>
      <c r="F30" s="1" t="s">
        <v>135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 t="s">
        <v>131</v>
      </c>
      <c r="C31" s="1" t="s">
        <v>132</v>
      </c>
      <c r="D31" s="1" t="s">
        <v>133</v>
      </c>
      <c r="E31" s="1" t="s">
        <v>137</v>
      </c>
      <c r="F31" s="1" t="s">
        <v>135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-11.0</v>
      </c>
      <c r="C33" s="1">
        <v>-6.0</v>
      </c>
      <c r="D33" s="1">
        <v>-33.0</v>
      </c>
      <c r="E33" s="1">
        <v>-125.0</v>
      </c>
      <c r="F33" s="1">
        <v>-101.0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139</v>
      </c>
      <c r="B34" s="1">
        <v>-14.0</v>
      </c>
      <c r="C34" s="1">
        <v>-9.0</v>
      </c>
      <c r="D34" s="1">
        <v>-36.0</v>
      </c>
      <c r="E34" s="1">
        <v>-129.0</v>
      </c>
      <c r="F34" s="1">
        <v>-109.0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140</v>
      </c>
      <c r="B35" s="1">
        <v>-14.0</v>
      </c>
      <c r="C35" s="1">
        <v>-9.0</v>
      </c>
      <c r="D35" s="1">
        <v>-36.0</v>
      </c>
      <c r="E35" s="1">
        <v>-129.0</v>
      </c>
      <c r="F35" s="1">
        <v>-109.0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141</v>
      </c>
      <c r="B36" s="1">
        <v>-10.0</v>
      </c>
      <c r="C36" s="1">
        <v>-5.0</v>
      </c>
      <c r="D36" s="1">
        <v>-32.0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142</v>
      </c>
      <c r="B37" s="1" t="s">
        <v>143</v>
      </c>
      <c r="C37" s="1" t="s">
        <v>144</v>
      </c>
      <c r="D37" s="1" t="s">
        <v>145</v>
      </c>
      <c r="E37" s="1" t="s">
        <v>146</v>
      </c>
      <c r="F37" s="1" t="s">
        <v>147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0.0</v>
      </c>
      <c r="C38" s="1">
        <v>-18.0</v>
      </c>
      <c r="D38" s="1">
        <v>0.0</v>
      </c>
      <c r="E38" s="1">
        <v>1.0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-2.0</v>
      </c>
      <c r="C39" s="1">
        <v>0.0</v>
      </c>
      <c r="D39" s="1">
        <v>4.0</v>
      </c>
      <c r="E39" s="1">
        <v>14.0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-2.0</v>
      </c>
      <c r="C40" s="1">
        <v>-18.0</v>
      </c>
      <c r="D40" s="1">
        <v>3.0</v>
      </c>
      <c r="E40" s="1">
        <v>16.0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-9.0</v>
      </c>
      <c r="C41" s="1">
        <v>-6.0</v>
      </c>
      <c r="D41" s="1">
        <v>-26.0</v>
      </c>
      <c r="E41" s="1">
        <v>-70.0</v>
      </c>
      <c r="F41" s="1">
        <v>-94.0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152</v>
      </c>
      <c r="B42" s="1">
        <v>0.0</v>
      </c>
      <c r="C42" s="1">
        <v>0.0</v>
      </c>
      <c r="D42" s="1">
        <v>0.0</v>
      </c>
      <c r="E42" s="1">
        <v>2.0</v>
      </c>
      <c r="F42" s="1">
        <v>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153</v>
      </c>
      <c r="B43" s="1">
        <v>0.0</v>
      </c>
      <c r="C43" s="1">
        <v>0.0</v>
      </c>
      <c r="D43" s="1">
        <v>9.0</v>
      </c>
      <c r="E43" s="1">
        <v>28.0</v>
      </c>
      <c r="F43" s="1">
        <v>48.0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155</v>
      </c>
      <c r="B45" s="1">
        <v>3.0</v>
      </c>
      <c r="C45" s="1">
        <v>3.0</v>
      </c>
      <c r="D45" s="1">
        <v>28.0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156</v>
      </c>
      <c r="B46" s="1">
        <v>0.0</v>
      </c>
      <c r="C46" s="1">
        <v>0.0</v>
      </c>
      <c r="D46" s="1">
        <v>1.0</v>
      </c>
      <c r="E46" s="1">
        <v>14.0</v>
      </c>
      <c r="F46" s="1">
        <v>21.0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157</v>
      </c>
      <c r="B47" s="1">
        <v>93.0</v>
      </c>
      <c r="C47" s="1">
        <v>86.0</v>
      </c>
      <c r="D47" s="1">
        <v>1.0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158</v>
      </c>
      <c r="B48" s="1">
        <v>0.0</v>
      </c>
      <c r="C48" s="1">
        <v>24.0</v>
      </c>
      <c r="D48" s="1">
        <v>83.0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159</v>
      </c>
      <c r="B49" s="1">
        <v>0.0</v>
      </c>
      <c r="C49" s="1">
        <v>62.0</v>
      </c>
      <c r="D49" s="1">
        <v>16.0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160</v>
      </c>
      <c r="B50" s="1">
        <v>17.0</v>
      </c>
      <c r="C50" s="1">
        <v>19.0</v>
      </c>
      <c r="D50" s="1">
        <v>12.0</v>
      </c>
      <c r="E50" s="1">
        <v>12.0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161</v>
      </c>
      <c r="B51" s="1">
        <v>73.0</v>
      </c>
      <c r="C51" s="1">
        <v>99.0</v>
      </c>
      <c r="D51" s="1">
        <v>55.0</v>
      </c>
      <c r="E51" s="1">
        <v>38.0</v>
      </c>
      <c r="F51" s="1">
        <v>15.0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162</v>
      </c>
      <c r="B52" s="1">
        <v>90.0</v>
      </c>
      <c r="C52" s="1">
        <v>1.0</v>
      </c>
      <c r="D52" s="1">
        <v>67.0</v>
      </c>
      <c r="E52" s="1">
        <v>51.0</v>
      </c>
      <c r="F52" s="1">
        <v>21.0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180</v>
      </c>
      <c r="D6" s="1" t="s">
        <v>181</v>
      </c>
      <c r="E6" s="1" t="s">
        <v>182</v>
      </c>
      <c r="F6" s="1" t="s">
        <v>178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184</v>
      </c>
      <c r="B8" s="1" t="s">
        <v>185</v>
      </c>
      <c r="C8" s="1" t="s">
        <v>186</v>
      </c>
      <c r="D8" s="1" t="s">
        <v>187</v>
      </c>
      <c r="E8" s="1" t="s">
        <v>188</v>
      </c>
      <c r="F8" s="1" t="s">
        <v>189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190</v>
      </c>
      <c r="B9" s="1" t="s">
        <v>191</v>
      </c>
      <c r="C9" s="1" t="s">
        <v>192</v>
      </c>
      <c r="D9" s="1" t="s">
        <v>193</v>
      </c>
      <c r="E9" s="1" t="s">
        <v>194</v>
      </c>
      <c r="F9" s="1" t="s">
        <v>195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196</v>
      </c>
      <c r="B10" s="1" t="s">
        <v>197</v>
      </c>
      <c r="C10" s="1" t="s">
        <v>198</v>
      </c>
      <c r="D10" s="1" t="s">
        <v>199</v>
      </c>
      <c r="E10" s="1" t="s">
        <v>200</v>
      </c>
      <c r="F10" s="1" t="s">
        <v>201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 t="s">
        <v>203</v>
      </c>
      <c r="C11" s="1" t="s">
        <v>204</v>
      </c>
      <c r="D11" s="1" t="s">
        <v>205</v>
      </c>
      <c r="E11" s="1" t="s">
        <v>206</v>
      </c>
      <c r="F11" s="1" t="s">
        <v>207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 t="s">
        <v>203</v>
      </c>
      <c r="C12" s="1" t="s">
        <v>204</v>
      </c>
      <c r="D12" s="1" t="s">
        <v>205</v>
      </c>
      <c r="E12" s="1" t="s">
        <v>206</v>
      </c>
      <c r="F12" s="1" t="s">
        <v>207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209</v>
      </c>
      <c r="B13" s="1" t="s">
        <v>210</v>
      </c>
      <c r="C13" s="1" t="s">
        <v>211</v>
      </c>
      <c r="D13" s="1" t="s">
        <v>212</v>
      </c>
      <c r="E13" s="1" t="s">
        <v>213</v>
      </c>
      <c r="F13" s="1" t="s">
        <v>214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210</v>
      </c>
      <c r="C14" s="1" t="s">
        <v>211</v>
      </c>
      <c r="D14" s="1" t="s">
        <v>212</v>
      </c>
      <c r="E14" s="1" t="s">
        <v>213</v>
      </c>
      <c r="F14" s="1" t="s">
        <v>214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216</v>
      </c>
      <c r="B15" s="1" t="s">
        <v>210</v>
      </c>
      <c r="C15" s="1" t="s">
        <v>211</v>
      </c>
      <c r="D15" s="1" t="s">
        <v>212</v>
      </c>
      <c r="E15" s="1" t="s">
        <v>213</v>
      </c>
      <c r="F15" s="1" t="s">
        <v>214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217</v>
      </c>
      <c r="B16" s="1" t="s">
        <v>218</v>
      </c>
      <c r="C16" s="1" t="s">
        <v>219</v>
      </c>
      <c r="D16" s="1" t="s">
        <v>220</v>
      </c>
      <c r="E16" s="1" t="s">
        <v>221</v>
      </c>
      <c r="F16" s="1" t="s">
        <v>222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 t="s">
        <v>224</v>
      </c>
      <c r="D17" s="1" t="s">
        <v>225</v>
      </c>
      <c r="E17" s="1" t="s">
        <v>226</v>
      </c>
      <c r="F17" s="1" t="s">
        <v>227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>
        <v>0.0</v>
      </c>
      <c r="C18" s="1" t="s">
        <v>229</v>
      </c>
      <c r="D18" s="1" t="s">
        <v>230</v>
      </c>
      <c r="E18" s="1" t="s">
        <v>231</v>
      </c>
      <c r="F18" s="1" t="s">
        <v>232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>
        <v>0.0</v>
      </c>
      <c r="C20" s="1" t="s">
        <v>234</v>
      </c>
      <c r="D20" s="1" t="s">
        <v>235</v>
      </c>
      <c r="E20" s="1" t="s">
        <v>236</v>
      </c>
      <c r="F20" s="1" t="s">
        <v>237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1" t="s">
        <v>241</v>
      </c>
      <c r="F21" s="1" t="s">
        <v>242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243</v>
      </c>
      <c r="B22" s="1">
        <v>0.0</v>
      </c>
      <c r="C22" s="1" t="s">
        <v>244</v>
      </c>
      <c r="D22" s="1" t="s">
        <v>245</v>
      </c>
      <c r="E22" s="1" t="s">
        <v>246</v>
      </c>
      <c r="F22" s="1" t="s">
        <v>247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248</v>
      </c>
      <c r="B23" s="1">
        <v>0.0</v>
      </c>
      <c r="C23" s="1" t="s">
        <v>249</v>
      </c>
      <c r="D23" s="1" t="s">
        <v>250</v>
      </c>
      <c r="E23" s="1" t="s">
        <v>251</v>
      </c>
      <c r="F23" s="1" t="s">
        <v>252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254</v>
      </c>
      <c r="B25" s="1" t="s">
        <v>255</v>
      </c>
      <c r="C25" s="1" t="s">
        <v>256</v>
      </c>
      <c r="D25" s="1" t="s">
        <v>257</v>
      </c>
      <c r="E25" s="1" t="s">
        <v>258</v>
      </c>
      <c r="F25" s="1" t="s">
        <v>259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260</v>
      </c>
      <c r="B26" s="1" t="s">
        <v>261</v>
      </c>
      <c r="C26" s="1" t="s">
        <v>262</v>
      </c>
      <c r="D26" s="1" t="s">
        <v>263</v>
      </c>
      <c r="E26" s="1" t="s">
        <v>240</v>
      </c>
      <c r="F26" s="1" t="s">
        <v>264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265</v>
      </c>
      <c r="B27" s="1" t="s">
        <v>266</v>
      </c>
      <c r="C27" s="1" t="s">
        <v>267</v>
      </c>
      <c r="D27" s="1" t="s">
        <v>268</v>
      </c>
      <c r="E27" s="1" t="s">
        <v>269</v>
      </c>
      <c r="F27" s="1" t="s">
        <v>270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271</v>
      </c>
      <c r="B28" s="1">
        <v>0.0</v>
      </c>
      <c r="C28" s="1" t="s">
        <v>272</v>
      </c>
      <c r="D28" s="1" t="s">
        <v>273</v>
      </c>
      <c r="E28" s="1" t="s">
        <v>274</v>
      </c>
      <c r="F28" s="1" t="s">
        <v>275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276</v>
      </c>
      <c r="B29" s="1">
        <v>0.0</v>
      </c>
      <c r="C29" s="1" t="s">
        <v>277</v>
      </c>
      <c r="D29" s="1" t="s">
        <v>278</v>
      </c>
      <c r="E29" s="1" t="s">
        <v>279</v>
      </c>
      <c r="F29" s="1" t="s">
        <v>280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281</v>
      </c>
      <c r="B30" s="1">
        <v>0.0</v>
      </c>
      <c r="C30" s="1" t="s">
        <v>282</v>
      </c>
      <c r="D30" s="1" t="s">
        <v>283</v>
      </c>
      <c r="E30" s="1" t="s">
        <v>284</v>
      </c>
      <c r="F30" s="1" t="s">
        <v>285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286</v>
      </c>
      <c r="B31" s="1">
        <v>0.0</v>
      </c>
      <c r="C31" s="1" t="s">
        <v>287</v>
      </c>
      <c r="D31" s="1" t="s">
        <v>288</v>
      </c>
      <c r="E31" s="1" t="s">
        <v>289</v>
      </c>
      <c r="F31" s="1" t="s">
        <v>290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292</v>
      </c>
      <c r="B33" s="1" t="s">
        <v>293</v>
      </c>
      <c r="C33" s="1" t="s">
        <v>294</v>
      </c>
      <c r="D33" s="1" t="s">
        <v>295</v>
      </c>
      <c r="E33" s="1" t="s">
        <v>296</v>
      </c>
      <c r="F33" s="1" t="s">
        <v>297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298</v>
      </c>
      <c r="B34" s="1" t="s">
        <v>299</v>
      </c>
      <c r="C34" s="1" t="s">
        <v>300</v>
      </c>
      <c r="D34" s="1">
        <v>484.0</v>
      </c>
      <c r="E34" s="1" t="s">
        <v>301</v>
      </c>
      <c r="F34" s="1" t="s">
        <v>302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303</v>
      </c>
      <c r="B35" s="1" t="s">
        <v>304</v>
      </c>
      <c r="C35" s="1" t="s">
        <v>305</v>
      </c>
      <c r="D35" s="1" t="s">
        <v>306</v>
      </c>
      <c r="E35" s="1" t="s">
        <v>307</v>
      </c>
      <c r="F35" s="1" t="s">
        <v>308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309</v>
      </c>
      <c r="B36" s="1" t="s">
        <v>310</v>
      </c>
      <c r="C36" s="1" t="s">
        <v>311</v>
      </c>
      <c r="D36" s="1" t="s">
        <v>312</v>
      </c>
      <c r="E36" s="1" t="s">
        <v>313</v>
      </c>
      <c r="F36" s="1" t="s">
        <v>314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315</v>
      </c>
      <c r="B37" s="1" t="s">
        <v>316</v>
      </c>
      <c r="C37" s="1" t="s">
        <v>317</v>
      </c>
      <c r="D37" s="1" t="s">
        <v>318</v>
      </c>
      <c r="E37" s="1" t="s">
        <v>319</v>
      </c>
      <c r="F37" s="1" t="s">
        <v>320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321</v>
      </c>
      <c r="B38" s="1" t="s">
        <v>322</v>
      </c>
      <c r="C38" s="1" t="s">
        <v>323</v>
      </c>
      <c r="D38" s="1" t="s">
        <v>324</v>
      </c>
      <c r="E38" s="1" t="s">
        <v>325</v>
      </c>
      <c r="F38" s="1" t="s">
        <v>326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327</v>
      </c>
      <c r="B39" s="1" t="s">
        <v>328</v>
      </c>
      <c r="C39" s="1" t="s">
        <v>329</v>
      </c>
      <c r="D39" s="1" t="s">
        <v>330</v>
      </c>
      <c r="E39" s="1" t="s">
        <v>331</v>
      </c>
      <c r="F39" s="1" t="s">
        <v>332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333</v>
      </c>
      <c r="B40" s="1" t="s">
        <v>334</v>
      </c>
      <c r="C40" s="1" t="s">
        <v>335</v>
      </c>
      <c r="D40" s="1" t="s">
        <v>336</v>
      </c>
      <c r="E40" s="1" t="s">
        <v>337</v>
      </c>
      <c r="F40" s="1" t="s">
        <v>338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339</v>
      </c>
      <c r="B41" s="1" t="s">
        <v>340</v>
      </c>
      <c r="C41" s="1" t="s">
        <v>341</v>
      </c>
      <c r="D41" s="1" t="s">
        <v>342</v>
      </c>
      <c r="E41" s="1" t="s">
        <v>343</v>
      </c>
      <c r="F41" s="1" t="s">
        <v>344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345</v>
      </c>
      <c r="B42" s="1" t="s">
        <v>346</v>
      </c>
      <c r="C42" s="1" t="s">
        <v>347</v>
      </c>
      <c r="D42" s="1" t="s">
        <v>348</v>
      </c>
      <c r="E42" s="1" t="s">
        <v>349</v>
      </c>
      <c r="F42" s="1" t="s">
        <v>350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351</v>
      </c>
      <c r="B43" s="1" t="s">
        <v>352</v>
      </c>
      <c r="C43" s="1" t="s">
        <v>353</v>
      </c>
      <c r="D43" s="1" t="s">
        <v>354</v>
      </c>
      <c r="E43" s="1" t="s">
        <v>355</v>
      </c>
      <c r="F43" s="1" t="s">
        <v>356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357</v>
      </c>
      <c r="B44" s="1" t="s">
        <v>358</v>
      </c>
      <c r="C44" s="1" t="s">
        <v>359</v>
      </c>
      <c r="D44" s="1" t="s">
        <v>360</v>
      </c>
      <c r="E44" s="1" t="s">
        <v>134</v>
      </c>
      <c r="F44" s="1" t="s">
        <v>361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363</v>
      </c>
      <c r="B46" s="1">
        <v>0.0</v>
      </c>
      <c r="C46" s="1" t="s">
        <v>364</v>
      </c>
      <c r="D46" s="1" t="s">
        <v>365</v>
      </c>
      <c r="E46" s="1" t="s">
        <v>366</v>
      </c>
      <c r="F46" s="1" t="s">
        <v>367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368</v>
      </c>
      <c r="B47" s="1">
        <v>0.0</v>
      </c>
      <c r="C47" s="1" t="s">
        <v>369</v>
      </c>
      <c r="D47" s="1" t="s">
        <v>370</v>
      </c>
      <c r="E47" s="1" t="s">
        <v>371</v>
      </c>
      <c r="F47" s="1" t="s">
        <v>372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373</v>
      </c>
      <c r="B48" s="1">
        <v>0.0</v>
      </c>
      <c r="C48" s="1" t="s">
        <v>374</v>
      </c>
      <c r="D48" s="1" t="s">
        <v>375</v>
      </c>
      <c r="E48" s="1" t="s">
        <v>376</v>
      </c>
      <c r="F48" s="1" t="s">
        <v>377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378</v>
      </c>
      <c r="B49" s="1">
        <v>0.0</v>
      </c>
      <c r="C49" s="1" t="s">
        <v>379</v>
      </c>
      <c r="D49" s="1" t="s">
        <v>380</v>
      </c>
      <c r="E49" s="1" t="s">
        <v>381</v>
      </c>
      <c r="F49" s="1" t="s">
        <v>382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383</v>
      </c>
      <c r="B50" s="1">
        <v>0.0</v>
      </c>
      <c r="C50" s="1" t="s">
        <v>379</v>
      </c>
      <c r="D50" s="1" t="s">
        <v>380</v>
      </c>
      <c r="E50" s="1" t="s">
        <v>381</v>
      </c>
      <c r="F50" s="1" t="s">
        <v>382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384</v>
      </c>
      <c r="B51" s="1">
        <v>0.0</v>
      </c>
      <c r="C51" s="1" t="s">
        <v>385</v>
      </c>
      <c r="D51" s="1">
        <v>0.0</v>
      </c>
      <c r="E51" s="1" t="s">
        <v>386</v>
      </c>
      <c r="F51" s="1" t="s">
        <v>387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388</v>
      </c>
      <c r="B52" s="1">
        <v>0.0</v>
      </c>
      <c r="C52" s="1" t="s">
        <v>385</v>
      </c>
      <c r="D52" s="1">
        <v>0.0</v>
      </c>
      <c r="E52" s="1" t="s">
        <v>386</v>
      </c>
      <c r="F52" s="1" t="s">
        <v>387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389</v>
      </c>
      <c r="B53" s="1">
        <v>0.0</v>
      </c>
      <c r="C53" s="1" t="s">
        <v>390</v>
      </c>
      <c r="D53" s="1" t="s">
        <v>391</v>
      </c>
      <c r="E53" s="1" t="s">
        <v>392</v>
      </c>
      <c r="F53" s="1" t="s">
        <v>393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394</v>
      </c>
      <c r="B54" s="1">
        <v>0.0</v>
      </c>
      <c r="C54" s="1" t="s">
        <v>395</v>
      </c>
      <c r="D54" s="1">
        <v>0.0</v>
      </c>
      <c r="E54" s="1" t="s">
        <v>396</v>
      </c>
      <c r="F54" s="1" t="s">
        <v>397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398</v>
      </c>
      <c r="B55" s="1">
        <v>0.0</v>
      </c>
      <c r="C55" s="1" t="s">
        <v>399</v>
      </c>
      <c r="D55" s="1" t="s">
        <v>400</v>
      </c>
      <c r="E55" s="1" t="s">
        <v>401</v>
      </c>
      <c r="F55" s="1" t="s">
        <v>402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403</v>
      </c>
      <c r="B56" s="1">
        <v>0.0</v>
      </c>
      <c r="C56" s="1" t="s">
        <v>404</v>
      </c>
      <c r="D56" s="1" t="s">
        <v>405</v>
      </c>
      <c r="E56" s="1" t="s">
        <v>406</v>
      </c>
      <c r="F56" s="1" t="s">
        <v>407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408</v>
      </c>
      <c r="B57" s="1">
        <v>0.0</v>
      </c>
      <c r="C57" s="1" t="s">
        <v>409</v>
      </c>
      <c r="D57" s="1" t="s">
        <v>410</v>
      </c>
      <c r="E57" s="1" t="s">
        <v>411</v>
      </c>
      <c r="F57" s="1" t="s">
        <v>412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413</v>
      </c>
      <c r="B58" s="1">
        <v>0.0</v>
      </c>
      <c r="C58" s="1" t="s">
        <v>414</v>
      </c>
      <c r="D58" s="1" t="s">
        <v>415</v>
      </c>
      <c r="E58" s="1" t="s">
        <v>416</v>
      </c>
      <c r="F58" s="1" t="s">
        <v>417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418</v>
      </c>
      <c r="B59" s="1">
        <v>0.0</v>
      </c>
      <c r="C59" s="1" t="s">
        <v>419</v>
      </c>
      <c r="D59" s="1" t="s">
        <v>420</v>
      </c>
      <c r="E59" s="1" t="s">
        <v>421</v>
      </c>
      <c r="F59" s="1" t="s">
        <v>422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423</v>
      </c>
      <c r="B60" s="1">
        <v>0.0</v>
      </c>
      <c r="C60" s="1" t="s">
        <v>419</v>
      </c>
      <c r="D60" s="1" t="s">
        <v>420</v>
      </c>
      <c r="E60" s="1" t="s">
        <v>421</v>
      </c>
      <c r="F60" s="1" t="s">
        <v>422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424</v>
      </c>
      <c r="B61" s="1">
        <v>0.0</v>
      </c>
      <c r="C61" s="1" t="s">
        <v>425</v>
      </c>
      <c r="D61" s="1" t="s">
        <v>426</v>
      </c>
      <c r="E61" s="1" t="s">
        <v>427</v>
      </c>
      <c r="F61" s="1" t="s">
        <v>428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429</v>
      </c>
      <c r="B62" s="1">
        <v>0.0</v>
      </c>
      <c r="C62" s="1" t="s">
        <v>430</v>
      </c>
      <c r="D62" s="1" t="s">
        <v>431</v>
      </c>
      <c r="E62" s="1" t="s">
        <v>432</v>
      </c>
      <c r="F62" s="1" t="s">
        <v>433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434</v>
      </c>
      <c r="B63" s="1">
        <v>0.0</v>
      </c>
      <c r="C63" s="1">
        <v>0.0</v>
      </c>
      <c r="D63" s="1" t="s">
        <v>435</v>
      </c>
      <c r="E63" s="1" t="s">
        <v>436</v>
      </c>
      <c r="F63" s="1" t="s">
        <v>437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438</v>
      </c>
      <c r="B64" s="1">
        <v>0.0</v>
      </c>
      <c r="C64" s="1">
        <v>0.0</v>
      </c>
      <c r="D64" s="1" t="s">
        <v>439</v>
      </c>
      <c r="E64" s="1" t="s">
        <v>440</v>
      </c>
      <c r="F64" s="1" t="s">
        <v>441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443</v>
      </c>
      <c r="B66" s="1">
        <v>0.0</v>
      </c>
      <c r="C66" s="1">
        <v>0.0</v>
      </c>
      <c r="D66" s="1" t="s">
        <v>444</v>
      </c>
      <c r="E66" s="1" t="s">
        <v>445</v>
      </c>
      <c r="F66" s="1" t="s">
        <v>446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447</v>
      </c>
      <c r="B67" s="1">
        <v>0.0</v>
      </c>
      <c r="C67" s="1">
        <v>0.0</v>
      </c>
      <c r="D67" s="1" t="s">
        <v>448</v>
      </c>
      <c r="E67" s="1" t="s">
        <v>449</v>
      </c>
      <c r="F67" s="1" t="s">
        <v>450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451</v>
      </c>
      <c r="B68" s="1">
        <v>0.0</v>
      </c>
      <c r="C68" s="1">
        <v>0.0</v>
      </c>
      <c r="D68" s="1" t="s">
        <v>452</v>
      </c>
      <c r="E68" s="1" t="s">
        <v>453</v>
      </c>
      <c r="F68" s="1" t="s">
        <v>454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455</v>
      </c>
      <c r="B69" s="1">
        <v>0.0</v>
      </c>
      <c r="C69" s="1">
        <v>0.0</v>
      </c>
      <c r="D69" s="1" t="s">
        <v>456</v>
      </c>
      <c r="E69" s="1" t="s">
        <v>457</v>
      </c>
      <c r="F69" s="1" t="s">
        <v>458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459</v>
      </c>
      <c r="B70" s="1">
        <v>0.0</v>
      </c>
      <c r="C70" s="1">
        <v>0.0</v>
      </c>
      <c r="D70" s="1" t="s">
        <v>456</v>
      </c>
      <c r="E70" s="1" t="s">
        <v>457</v>
      </c>
      <c r="F70" s="1" t="s">
        <v>458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460</v>
      </c>
      <c r="B71" s="1">
        <v>0.0</v>
      </c>
      <c r="C71" s="1">
        <v>0.0</v>
      </c>
      <c r="D71" s="1" t="s">
        <v>461</v>
      </c>
      <c r="E71" s="1" t="s">
        <v>462</v>
      </c>
      <c r="F71" s="1" t="s">
        <v>463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464</v>
      </c>
      <c r="B72" s="1">
        <v>0.0</v>
      </c>
      <c r="C72" s="1">
        <v>0.0</v>
      </c>
      <c r="D72" s="1" t="s">
        <v>461</v>
      </c>
      <c r="E72" s="1" t="s">
        <v>462</v>
      </c>
      <c r="F72" s="1" t="s">
        <v>463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465</v>
      </c>
      <c r="B73" s="1">
        <v>0.0</v>
      </c>
      <c r="C73" s="1">
        <v>0.0</v>
      </c>
      <c r="D73" s="1" t="s">
        <v>466</v>
      </c>
      <c r="E73" s="1" t="s">
        <v>467</v>
      </c>
      <c r="F73" s="1" t="s">
        <v>468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469</v>
      </c>
      <c r="B74" s="1">
        <v>0.0</v>
      </c>
      <c r="C74" s="1">
        <v>0.0</v>
      </c>
      <c r="D74" s="1" t="s">
        <v>470</v>
      </c>
      <c r="E74" s="1" t="s">
        <v>471</v>
      </c>
      <c r="F74" s="1" t="s">
        <v>472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473</v>
      </c>
      <c r="B75" s="1">
        <v>0.0</v>
      </c>
      <c r="C75" s="1">
        <v>0.0</v>
      </c>
      <c r="D75" s="1" t="s">
        <v>474</v>
      </c>
      <c r="E75" s="1" t="s">
        <v>475</v>
      </c>
      <c r="F75" s="1" t="s">
        <v>476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477</v>
      </c>
      <c r="B76" s="1">
        <v>0.0</v>
      </c>
      <c r="C76" s="1">
        <v>0.0</v>
      </c>
      <c r="D76" s="1" t="s">
        <v>478</v>
      </c>
      <c r="E76" s="1" t="s">
        <v>479</v>
      </c>
      <c r="F76" s="1">
        <v>107.0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480</v>
      </c>
      <c r="B77" s="1">
        <v>0.0</v>
      </c>
      <c r="C77" s="1">
        <v>0.0</v>
      </c>
      <c r="D77" s="1" t="s">
        <v>481</v>
      </c>
      <c r="E77" s="1" t="s">
        <v>482</v>
      </c>
      <c r="F77" s="1" t="s">
        <v>483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484</v>
      </c>
      <c r="B78" s="1">
        <v>0.0</v>
      </c>
      <c r="C78" s="1">
        <v>0.0</v>
      </c>
      <c r="D78" s="1" t="s">
        <v>485</v>
      </c>
      <c r="E78" s="1" t="s">
        <v>486</v>
      </c>
      <c r="F78" s="1" t="s">
        <v>487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488</v>
      </c>
      <c r="B79" s="1">
        <v>0.0</v>
      </c>
      <c r="C79" s="1">
        <v>0.0</v>
      </c>
      <c r="D79" s="1" t="s">
        <v>489</v>
      </c>
      <c r="E79" s="1" t="s">
        <v>490</v>
      </c>
      <c r="F79" s="1" t="s">
        <v>491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492</v>
      </c>
      <c r="B80" s="1">
        <v>0.0</v>
      </c>
      <c r="C80" s="1">
        <v>0.0</v>
      </c>
      <c r="D80" s="1" t="s">
        <v>489</v>
      </c>
      <c r="E80" s="1" t="s">
        <v>490</v>
      </c>
      <c r="F80" s="1" t="s">
        <v>491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493</v>
      </c>
      <c r="B81" s="1">
        <v>0.0</v>
      </c>
      <c r="C81" s="1">
        <v>0.0</v>
      </c>
      <c r="D81" s="1" t="s">
        <v>494</v>
      </c>
      <c r="E81" s="1" t="s">
        <v>495</v>
      </c>
      <c r="F81" s="1" t="s">
        <v>496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497</v>
      </c>
      <c r="B82" s="1">
        <v>0.0</v>
      </c>
      <c r="C82" s="1">
        <v>0.0</v>
      </c>
      <c r="D82" s="1" t="s">
        <v>498</v>
      </c>
      <c r="E82" s="1" t="s">
        <v>499</v>
      </c>
      <c r="F82" s="1" t="s">
        <v>500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501</v>
      </c>
      <c r="B83" s="1">
        <v>0.0</v>
      </c>
      <c r="C83" s="1">
        <v>0.0</v>
      </c>
      <c r="D83" s="1">
        <v>0.0</v>
      </c>
      <c r="E83" s="1" t="s">
        <v>502</v>
      </c>
      <c r="F83" s="1" t="s">
        <v>503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504</v>
      </c>
      <c r="B84" s="1">
        <v>0.0</v>
      </c>
      <c r="C84" s="1">
        <v>0.0</v>
      </c>
      <c r="D84" s="1">
        <v>0.0</v>
      </c>
      <c r="E84" s="1" t="s">
        <v>505</v>
      </c>
      <c r="F84" s="1" t="s">
        <v>506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508</v>
      </c>
      <c r="B86" s="1">
        <v>0.0</v>
      </c>
      <c r="C86" s="1">
        <v>0.0</v>
      </c>
      <c r="D86" s="1">
        <v>0.0</v>
      </c>
      <c r="E86" s="1">
        <v>63.0</v>
      </c>
      <c r="F86" s="1" t="s">
        <v>509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510</v>
      </c>
      <c r="B87" s="1">
        <v>0.0</v>
      </c>
      <c r="C87" s="1">
        <v>0.0</v>
      </c>
      <c r="D87" s="1">
        <v>0.0</v>
      </c>
      <c r="E87" s="1" t="s">
        <v>511</v>
      </c>
      <c r="F87" s="1" t="s">
        <v>512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513</v>
      </c>
      <c r="B88" s="1">
        <v>0.0</v>
      </c>
      <c r="C88" s="1">
        <v>0.0</v>
      </c>
      <c r="D88" s="1">
        <v>0.0</v>
      </c>
      <c r="E88" s="1" t="s">
        <v>514</v>
      </c>
      <c r="F88" s="1" t="s">
        <v>515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516</v>
      </c>
      <c r="B89" s="1">
        <v>0.0</v>
      </c>
      <c r="C89" s="1">
        <v>0.0</v>
      </c>
      <c r="D89" s="1">
        <v>0.0</v>
      </c>
      <c r="E89" s="1" t="s">
        <v>517</v>
      </c>
      <c r="F89" s="1" t="s">
        <v>518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519</v>
      </c>
      <c r="B90" s="1">
        <v>0.0</v>
      </c>
      <c r="C90" s="1">
        <v>0.0</v>
      </c>
      <c r="D90" s="1">
        <v>0.0</v>
      </c>
      <c r="E90" s="1" t="s">
        <v>517</v>
      </c>
      <c r="F90" s="1" t="s">
        <v>518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520</v>
      </c>
      <c r="B91" s="1">
        <v>0.0</v>
      </c>
      <c r="C91" s="1">
        <v>0.0</v>
      </c>
      <c r="D91" s="1">
        <v>0.0</v>
      </c>
      <c r="E91" s="1" t="s">
        <v>521</v>
      </c>
      <c r="F91" s="1" t="s">
        <v>522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523</v>
      </c>
      <c r="B92" s="1">
        <v>0.0</v>
      </c>
      <c r="C92" s="1">
        <v>0.0</v>
      </c>
      <c r="D92" s="1">
        <v>0.0</v>
      </c>
      <c r="E92" s="1" t="s">
        <v>521</v>
      </c>
      <c r="F92" s="1" t="s">
        <v>522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524</v>
      </c>
      <c r="B93" s="1">
        <v>0.0</v>
      </c>
      <c r="C93" s="1">
        <v>0.0</v>
      </c>
      <c r="D93" s="1">
        <v>0.0</v>
      </c>
      <c r="E93" s="1" t="s">
        <v>525</v>
      </c>
      <c r="F93" s="1" t="s">
        <v>526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527</v>
      </c>
      <c r="B94" s="1">
        <v>0.0</v>
      </c>
      <c r="C94" s="1">
        <v>0.0</v>
      </c>
      <c r="D94" s="1">
        <v>0.0</v>
      </c>
      <c r="E94" s="1" t="s">
        <v>528</v>
      </c>
      <c r="F94" s="1" t="s">
        <v>529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530</v>
      </c>
      <c r="B95" s="1">
        <v>0.0</v>
      </c>
      <c r="C95" s="1">
        <v>0.0</v>
      </c>
      <c r="D95" s="1">
        <v>0.0</v>
      </c>
      <c r="E95" s="1" t="s">
        <v>531</v>
      </c>
      <c r="F95" s="1" t="s">
        <v>532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533</v>
      </c>
      <c r="B96" s="1">
        <v>0.0</v>
      </c>
      <c r="C96" s="1">
        <v>0.0</v>
      </c>
      <c r="D96" s="1">
        <v>0.0</v>
      </c>
      <c r="E96" s="1" t="s">
        <v>534</v>
      </c>
      <c r="F96" s="1" t="s">
        <v>535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536</v>
      </c>
      <c r="B97" s="1">
        <v>0.0</v>
      </c>
      <c r="C97" s="1">
        <v>0.0</v>
      </c>
      <c r="D97" s="1">
        <v>0.0</v>
      </c>
      <c r="E97" s="1" t="s">
        <v>537</v>
      </c>
      <c r="F97" s="1" t="s">
        <v>538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539</v>
      </c>
      <c r="B98" s="1">
        <v>0.0</v>
      </c>
      <c r="C98" s="1">
        <v>0.0</v>
      </c>
      <c r="D98" s="1">
        <v>0.0</v>
      </c>
      <c r="E98" s="1" t="s">
        <v>540</v>
      </c>
      <c r="F98" s="1" t="s">
        <v>541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542</v>
      </c>
      <c r="B99" s="1">
        <v>0.0</v>
      </c>
      <c r="C99" s="1">
        <v>0.0</v>
      </c>
      <c r="D99" s="1">
        <v>0.0</v>
      </c>
      <c r="E99" s="1" t="s">
        <v>543</v>
      </c>
      <c r="F99" s="1" t="s">
        <v>544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545</v>
      </c>
      <c r="B100" s="1">
        <v>0.0</v>
      </c>
      <c r="C100" s="1">
        <v>0.0</v>
      </c>
      <c r="D100" s="1">
        <v>0.0</v>
      </c>
      <c r="E100" s="1" t="s">
        <v>543</v>
      </c>
      <c r="F100" s="1" t="s">
        <v>544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546</v>
      </c>
      <c r="B101" s="1">
        <v>0.0</v>
      </c>
      <c r="C101" s="1">
        <v>0.0</v>
      </c>
      <c r="D101" s="1">
        <v>0.0</v>
      </c>
      <c r="E101" s="1" t="s">
        <v>547</v>
      </c>
      <c r="F101" s="1" t="s">
        <v>548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549</v>
      </c>
      <c r="B102" s="1">
        <v>0.0</v>
      </c>
      <c r="C102" s="1">
        <v>0.0</v>
      </c>
      <c r="D102" s="1">
        <v>0.0</v>
      </c>
      <c r="E102" s="1" t="s">
        <v>550</v>
      </c>
      <c r="F102" s="1" t="s">
        <v>551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552</v>
      </c>
      <c r="B103" s="1">
        <v>0.0</v>
      </c>
      <c r="C103" s="1">
        <v>0.0</v>
      </c>
      <c r="D103" s="1">
        <v>0.0</v>
      </c>
      <c r="E103" s="1">
        <v>0.0</v>
      </c>
      <c r="F103" s="1" t="s">
        <v>553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554</v>
      </c>
      <c r="B104" s="1">
        <v>0.0</v>
      </c>
      <c r="C104" s="1">
        <v>0.0</v>
      </c>
      <c r="D104" s="1">
        <v>0.0</v>
      </c>
      <c r="E104" s="1">
        <v>0.0</v>
      </c>
      <c r="F104" s="1" t="s">
        <v>555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556</v>
      </c>
      <c r="C1" s="1" t="s">
        <v>557</v>
      </c>
      <c r="D1" s="1" t="s">
        <v>558</v>
      </c>
      <c r="E1" s="1" t="s">
        <v>559</v>
      </c>
      <c r="F1" s="1" t="s">
        <v>560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561</v>
      </c>
      <c r="B2" s="1" t="s">
        <v>562</v>
      </c>
      <c r="C2" s="1" t="s">
        <v>563</v>
      </c>
      <c r="D2" s="1" t="s">
        <v>564</v>
      </c>
      <c r="E2" s="1" t="s">
        <v>565</v>
      </c>
      <c r="F2" s="1" t="s">
        <v>566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567</v>
      </c>
      <c r="B3" s="1" t="s">
        <v>566</v>
      </c>
      <c r="C3" s="1" t="s">
        <v>568</v>
      </c>
      <c r="D3" s="1" t="s">
        <v>569</v>
      </c>
      <c r="E3" s="1" t="s">
        <v>570</v>
      </c>
      <c r="F3" s="1" t="s">
        <v>566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571</v>
      </c>
      <c r="B4" s="1" t="s">
        <v>562</v>
      </c>
      <c r="C4" s="1" t="s">
        <v>563</v>
      </c>
      <c r="D4" s="1" t="s">
        <v>572</v>
      </c>
      <c r="E4" s="1" t="s">
        <v>573</v>
      </c>
      <c r="F4" s="1" t="s">
        <v>574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567</v>
      </c>
      <c r="B5" s="1" t="s">
        <v>566</v>
      </c>
      <c r="C5" s="1" t="s">
        <v>568</v>
      </c>
      <c r="D5" s="1" t="s">
        <v>575</v>
      </c>
      <c r="E5" s="1" t="s">
        <v>576</v>
      </c>
      <c r="F5" s="1" t="s">
        <v>577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578</v>
      </c>
      <c r="B6" s="1" t="s">
        <v>566</v>
      </c>
      <c r="C6" s="1" t="s">
        <v>579</v>
      </c>
      <c r="D6" s="1" t="s">
        <v>580</v>
      </c>
      <c r="E6" s="1" t="s">
        <v>581</v>
      </c>
      <c r="F6" s="1" t="s">
        <v>582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583</v>
      </c>
      <c r="B7" s="1" t="s">
        <v>566</v>
      </c>
      <c r="C7" s="1" t="s">
        <v>584</v>
      </c>
      <c r="D7" s="1" t="s">
        <v>579</v>
      </c>
      <c r="E7" s="1" t="s">
        <v>566</v>
      </c>
      <c r="F7" s="1" t="s">
        <v>566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585</v>
      </c>
      <c r="B8" s="1" t="s">
        <v>566</v>
      </c>
      <c r="C8" s="1" t="s">
        <v>566</v>
      </c>
      <c r="D8" s="1" t="s">
        <v>586</v>
      </c>
      <c r="E8" s="1" t="s">
        <v>586</v>
      </c>
      <c r="F8" s="1" t="s">
        <v>586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587</v>
      </c>
      <c r="B9" s="1" t="s">
        <v>588</v>
      </c>
      <c r="C9" s="1" t="s">
        <v>589</v>
      </c>
      <c r="D9" s="1" t="s">
        <v>590</v>
      </c>
      <c r="E9" s="1" t="s">
        <v>591</v>
      </c>
      <c r="F9" s="1" t="s">
        <v>592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593</v>
      </c>
      <c r="B10" s="1" t="s">
        <v>588</v>
      </c>
      <c r="C10" s="1" t="s">
        <v>589</v>
      </c>
      <c r="D10" s="1" t="s">
        <v>594</v>
      </c>
      <c r="E10" s="1" t="s">
        <v>595</v>
      </c>
      <c r="F10" s="1" t="s">
        <v>596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597</v>
      </c>
      <c r="B11" s="1" t="s">
        <v>598</v>
      </c>
      <c r="C11" s="1" t="s">
        <v>599</v>
      </c>
      <c r="D11" s="1" t="s">
        <v>600</v>
      </c>
      <c r="E11" s="1" t="s">
        <v>601</v>
      </c>
      <c r="F11" s="1" t="s">
        <v>602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603</v>
      </c>
      <c r="B12" s="1" t="s">
        <v>604</v>
      </c>
      <c r="C12" s="1" t="s">
        <v>605</v>
      </c>
      <c r="D12" s="1" t="s">
        <v>606</v>
      </c>
      <c r="E12" s="1" t="s">
        <v>607</v>
      </c>
      <c r="F12" s="1" t="s">
        <v>608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609</v>
      </c>
      <c r="B13" s="1" t="s">
        <v>610</v>
      </c>
      <c r="C13" s="1" t="s">
        <v>566</v>
      </c>
      <c r="D13" s="1" t="s">
        <v>611</v>
      </c>
      <c r="E13" s="1" t="s">
        <v>566</v>
      </c>
      <c r="F13" s="1" t="s">
        <v>566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612</v>
      </c>
      <c r="B14" s="1" t="s">
        <v>613</v>
      </c>
      <c r="C14" s="1" t="s">
        <v>566</v>
      </c>
      <c r="D14" s="1" t="s">
        <v>613</v>
      </c>
      <c r="E14" s="1" t="s">
        <v>566</v>
      </c>
      <c r="F14" s="1" t="s">
        <v>566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614</v>
      </c>
      <c r="B15" s="1" t="s">
        <v>566</v>
      </c>
      <c r="C15" s="1" t="s">
        <v>566</v>
      </c>
      <c r="D15" s="1" t="s">
        <v>566</v>
      </c>
      <c r="E15" s="1" t="s">
        <v>566</v>
      </c>
      <c r="F15" s="1" t="s">
        <v>566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615</v>
      </c>
      <c r="B16" s="1" t="s">
        <v>566</v>
      </c>
      <c r="C16" s="1" t="s">
        <v>566</v>
      </c>
      <c r="D16" s="1" t="s">
        <v>566</v>
      </c>
      <c r="E16" s="1" t="s">
        <v>566</v>
      </c>
      <c r="F16" s="1" t="s">
        <v>566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616</v>
      </c>
      <c r="B17" s="1" t="s">
        <v>566</v>
      </c>
      <c r="C17" s="1" t="s">
        <v>122</v>
      </c>
      <c r="D17" s="1" t="s">
        <v>123</v>
      </c>
      <c r="E17" s="1" t="s">
        <v>617</v>
      </c>
      <c r="F17" s="1" t="s">
        <v>618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619</v>
      </c>
      <c r="B18" s="1" t="s">
        <v>566</v>
      </c>
      <c r="C18" s="1" t="s">
        <v>566</v>
      </c>
      <c r="D18" s="1" t="s">
        <v>566</v>
      </c>
      <c r="E18" s="1" t="s">
        <v>566</v>
      </c>
      <c r="F18" s="1" t="s">
        <v>566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620</v>
      </c>
      <c r="B19" s="1" t="s">
        <v>621</v>
      </c>
      <c r="C19" s="1" t="s">
        <v>622</v>
      </c>
      <c r="D19" s="1" t="s">
        <v>623</v>
      </c>
      <c r="E19" s="1" t="s">
        <v>624</v>
      </c>
      <c r="F19" s="1" t="s">
        <v>625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626</v>
      </c>
      <c r="B20" s="1" t="s">
        <v>627</v>
      </c>
      <c r="C20" s="1" t="s">
        <v>628</v>
      </c>
      <c r="D20" s="1" t="s">
        <v>629</v>
      </c>
      <c r="E20" s="1" t="s">
        <v>630</v>
      </c>
      <c r="F20" s="1" t="s">
        <v>631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632</v>
      </c>
      <c r="B21" s="1" t="s">
        <v>633</v>
      </c>
      <c r="C21" s="1" t="s">
        <v>634</v>
      </c>
      <c r="D21" s="1" t="s">
        <v>635</v>
      </c>
      <c r="E21" s="1" t="s">
        <v>636</v>
      </c>
      <c r="F21" s="1" t="s">
        <v>637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638</v>
      </c>
      <c r="B22" s="1" t="s">
        <v>566</v>
      </c>
      <c r="C22" s="1" t="s">
        <v>639</v>
      </c>
      <c r="D22" s="1" t="s">
        <v>640</v>
      </c>
      <c r="E22" s="1" t="s">
        <v>641</v>
      </c>
      <c r="F22" s="1" t="s">
        <v>642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643</v>
      </c>
      <c r="B23" s="1" t="s">
        <v>566</v>
      </c>
      <c r="C23" s="1" t="s">
        <v>566</v>
      </c>
      <c r="D23" s="1" t="s">
        <v>644</v>
      </c>
      <c r="E23" s="1" t="s">
        <v>645</v>
      </c>
      <c r="F23" s="1" t="s">
        <v>646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647</v>
      </c>
      <c r="B24" s="1" t="s">
        <v>648</v>
      </c>
      <c r="C24" s="1" t="s">
        <v>649</v>
      </c>
      <c r="D24" s="1" t="s">
        <v>650</v>
      </c>
      <c r="E24" s="1" t="s">
        <v>651</v>
      </c>
      <c r="F24" s="1" t="s">
        <v>651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652</v>
      </c>
      <c r="B25" s="1" t="s">
        <v>653</v>
      </c>
      <c r="C25" s="1" t="s">
        <v>654</v>
      </c>
      <c r="D25" s="1" t="s">
        <v>655</v>
      </c>
      <c r="E25" s="1" t="s">
        <v>656</v>
      </c>
      <c r="F25" s="1" t="s">
        <v>566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657</v>
      </c>
      <c r="B26" s="1" t="s">
        <v>658</v>
      </c>
      <c r="C26" s="1" t="s">
        <v>659</v>
      </c>
      <c r="D26" s="1" t="s">
        <v>660</v>
      </c>
      <c r="E26" s="1" t="s">
        <v>566</v>
      </c>
      <c r="F26" s="1" t="s">
        <v>566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34</v>
      </c>
      <c r="B3" s="1">
        <v>0.0</v>
      </c>
      <c r="C3" s="1">
        <v>-15.0</v>
      </c>
      <c r="D3" s="1">
        <v>-16.0</v>
      </c>
      <c r="E3" s="1">
        <v>-62.0</v>
      </c>
      <c r="F3" s="1">
        <v>-21.0</v>
      </c>
      <c r="G3" s="1">
        <f>IF(F3*FORECAST(G2,B3:F3,B2:F2)&gt;0,FORECAST(G2,B3:F3,B2:F2),F3)*$X$1</f>
        <v>-49.5</v>
      </c>
      <c r="H3" s="1">
        <f>IF(G3*FORECAST(H2,B3:G3,B2:G2)&gt;0,FORECAST(H2,B3:G3,B2:G2),G3)*$X$1</f>
        <v>-58.4</v>
      </c>
      <c r="I3" s="1">
        <f>IF(H3*FORECAST(I2,B3:H3,B2:H2)&gt;0,FORECAST(I2,B3:H3,B2:H2),H3)*$X$1</f>
        <v>-67.3</v>
      </c>
      <c r="J3" s="1">
        <f>IF(I3*FORECAST(J2,B3:I3,B2:I2)&gt;0,FORECAST(J2,B3:I3,B2:I2),I3)*$X$1</f>
        <v>-76.2</v>
      </c>
      <c r="K3" s="1">
        <f>IF(J3*FORECAST(K2,B3:J3,B2:J2)&gt;0,FORECAST(K2,B3:J3,B2:J2),J3)*$X$1</f>
        <v>-85.1</v>
      </c>
      <c r="L3" s="1">
        <f>IF(K3*FORECAST(L2,B3:K3,B2:K2)&gt;0,FORECAST(L2,B3:K3,B2:K2),K3)*$X$1</f>
        <v>-94</v>
      </c>
      <c r="M3" s="1">
        <f>IF(L3*FORECAST(M2,B3:L3,B2:L2)&gt;0,FORECAST(M2,B3:L3,B2:L2),L3)*$X$1</f>
        <v>-102.9</v>
      </c>
      <c r="N3" s="3">
        <f>IF(M3*FORECAST(N2,B3:M3,B2:M2)&gt;0,FORECAST(N2,B3:M3,B2:M2),M3)*$X$1</f>
        <v>-111.8</v>
      </c>
      <c r="O3" s="3">
        <f>IF(N3*FORECAST(O2,B3:N3,B2:N2)&gt;0,FORECAST(O2,B3:N3,B2:N2),N3)*$X$1</f>
        <v>-120.7</v>
      </c>
      <c r="P3" s="3">
        <f>IF(O3*FORECAST(P2,B3:O3,B2:O2)&gt;0,FORECAST(P2,B3:O3,B2:O2),O3)*$X$1</f>
        <v>-129.6</v>
      </c>
      <c r="Q3" s="3">
        <f>IF(P3*FORECAST(Q2,B3:P3,B2:P2)&gt;0,FORECAST(Q2,B3:P3,B2:P2),P3)*$X$1</f>
        <v>-138.5</v>
      </c>
      <c r="R3" s="3">
        <f>IF(Q3*FORECAST(R2,B3:Q3,B2:Q2)&gt;0,FORECAST(R2,B3:Q3,B2:Q2),Q3)*$X$1</f>
        <v>-147.4</v>
      </c>
      <c r="S3" s="2"/>
      <c r="T3" s="2"/>
      <c r="U3" s="2"/>
      <c r="V3" s="2"/>
      <c r="W3" s="2"/>
      <c r="X3" s="2"/>
      <c r="Y3" s="2"/>
      <c r="Z3" s="2"/>
    </row>
    <row r="4">
      <c r="A4" s="4" t="s">
        <v>85</v>
      </c>
      <c r="B4" s="1">
        <v>17.0</v>
      </c>
      <c r="C4" s="1">
        <v>24.0</v>
      </c>
      <c r="D4" s="1">
        <v>87.0</v>
      </c>
      <c r="E4" s="1">
        <v>77.0</v>
      </c>
      <c r="F4" s="1">
        <v>131.0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661</v>
      </c>
      <c r="B5" s="1">
        <v>2.0</v>
      </c>
      <c r="C5" s="1">
        <v>2.0</v>
      </c>
      <c r="D5" s="1">
        <v>2.0</v>
      </c>
      <c r="E5" s="1">
        <v>134.0</v>
      </c>
      <c r="F5" s="1">
        <v>170.0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662</v>
      </c>
      <c r="L7" s="1">
        <f>IF(R3*FORECAST(R2,B3:R3,B2:R2)&gt;0,FORECAST(R2,B3:R3,B2:R2),Q3)*$X$1 * (1+0.02)/(0.0834-0.02)</f>
        <v>-2371.419558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663</v>
      </c>
      <c r="L8" s="5">
        <f t="array" ref="L8">NPV(0.0834,H3:R3)</f>
        <v>-673.2095907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664</v>
      </c>
      <c r="L9" s="5">
        <f t="array" ref="L9">NPV(0.0834,H16:R16)</f>
        <v>-982.4970468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665</v>
      </c>
      <c r="L10" s="5">
        <f>L8 + L9</f>
        <v>-1655.706638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131.0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666</v>
      </c>
      <c r="L12" s="5">
        <f>L10 - L11</f>
        <v>-1786.706638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667</v>
      </c>
      <c r="L13" s="1">
        <v>170.0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668</v>
      </c>
      <c r="L14" s="5">
        <f>L12/L13</f>
        <v>-10.51003904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(1+0.02)/(0.0834-0.02)</f>
        <v>-2371.419558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2019.0</v>
      </c>
      <c r="C2" s="4">
        <v>2020.0</v>
      </c>
      <c r="D2" s="4">
        <v>2021.0</v>
      </c>
      <c r="E2" s="4">
        <v>2022.0</v>
      </c>
      <c r="F2" s="4">
        <v>2023.0</v>
      </c>
      <c r="G2" s="4">
        <v>2024.0</v>
      </c>
      <c r="H2" s="4">
        <v>2025.0</v>
      </c>
      <c r="I2" s="4">
        <v>2026.0</v>
      </c>
      <c r="J2" s="4">
        <v>2027.0</v>
      </c>
      <c r="K2" s="4">
        <v>2028.0</v>
      </c>
      <c r="L2" s="4">
        <v>2029.0</v>
      </c>
      <c r="M2" s="4">
        <v>2030.0</v>
      </c>
      <c r="N2" s="3">
        <v>2031.0</v>
      </c>
      <c r="O2" s="3">
        <v>2032.0</v>
      </c>
      <c r="P2" s="3">
        <v>2033.0</v>
      </c>
      <c r="Q2" s="3">
        <v>2034.0</v>
      </c>
      <c r="R2" s="3">
        <v>2035.0</v>
      </c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-15.0</v>
      </c>
      <c r="C3" s="1">
        <v>-10.0</v>
      </c>
      <c r="D3" s="1">
        <v>-139.0</v>
      </c>
      <c r="E3" s="1">
        <v>-164.0</v>
      </c>
      <c r="F3" s="1">
        <v>-152.0</v>
      </c>
      <c r="G3" s="1">
        <f>IF(F3*FORECAST(G2,B3:F3,B2:F2)&gt;0,FORECAST(G2,B3:F3,B2:F2),F3)*$X$1</f>
        <v>-224.4</v>
      </c>
      <c r="H3" s="1">
        <f>IF(G3*FORECAST(H2,B3:G3,B2:G2)&gt;0,FORECAST(H2,B3:G3,B2:G2),G3)*$X$1</f>
        <v>-267.2</v>
      </c>
      <c r="I3" s="1">
        <f>IF(H3*FORECAST(I2,B3:H3,B2:H2)&gt;0,FORECAST(I2,B3:H3,B2:H2),H3)*$X$1</f>
        <v>-310</v>
      </c>
      <c r="J3" s="1">
        <f>IF(I3*FORECAST(J2,B3:I3,B2:I2)&gt;0,FORECAST(J2,B3:I3,B2:I2),I3)*$X$1</f>
        <v>-352.8</v>
      </c>
      <c r="K3" s="1">
        <f>IF(J3*FORECAST(K2,B3:J3,B2:J2)&gt;0,FORECAST(K2,B3:J3,B2:J2),J3)*$X$1</f>
        <v>-395.6</v>
      </c>
      <c r="L3" s="1">
        <f>IF(K3*FORECAST(L2,B3:K3,B2:K2)&gt;0,FORECAST(L2,B3:K3,B2:K2),K3)*$X$1</f>
        <v>-438.4</v>
      </c>
      <c r="M3" s="1">
        <f>IF(L3*FORECAST(M2,B3:L3,B2:L2)&gt;0,FORECAST(M2,B3:L3,B2:L2),L3)*$X$1</f>
        <v>-481.2</v>
      </c>
      <c r="N3" s="3">
        <f>IF(M3*FORECAST(N2,B3:M3,B2:M2)&gt;0,FORECAST(N2,B3:M3,B2:M2),M3)*$X$1</f>
        <v>-524</v>
      </c>
      <c r="O3" s="3">
        <f>IF(N3*FORECAST(O2,B3:N3,B2:N2)&gt;0,FORECAST(O2,B3:N3,B2:N2),N3)*$X$1</f>
        <v>-566.8</v>
      </c>
      <c r="P3" s="3">
        <f>IF(O3*FORECAST(P2,B3:O3,B2:O2)&gt;0,FORECAST(P2,B3:O3,B2:O2),O3)*$X$1</f>
        <v>-609.6</v>
      </c>
      <c r="Q3" s="3">
        <f>IF(P3*FORECAST(Q2,B3:P3,B2:P2)&gt;0,FORECAST(Q2,B3:P3,B2:P2),P3)*$X$1</f>
        <v>-652.4</v>
      </c>
      <c r="R3" s="3">
        <f>IF(Q3*FORECAST(R2,B3:Q3,B2:Q2)&gt;0,FORECAST(R2,B3:Q3,B2:Q2),Q3)*$X$1</f>
        <v>-695.2</v>
      </c>
      <c r="S3" s="2"/>
      <c r="T3" s="2"/>
      <c r="U3" s="2"/>
      <c r="V3" s="2"/>
      <c r="W3" s="2"/>
      <c r="X3" s="2"/>
      <c r="Y3" s="2"/>
      <c r="Z3" s="2"/>
    </row>
    <row r="4">
      <c r="A4" s="4" t="s">
        <v>85</v>
      </c>
      <c r="B4" s="1">
        <v>17.0</v>
      </c>
      <c r="C4" s="1">
        <v>24.0</v>
      </c>
      <c r="D4" s="1">
        <v>87.0</v>
      </c>
      <c r="E4" s="1">
        <v>77.0</v>
      </c>
      <c r="F4" s="1">
        <v>131.0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661</v>
      </c>
      <c r="B5" s="1">
        <v>2.0</v>
      </c>
      <c r="C5" s="1">
        <v>2.0</v>
      </c>
      <c r="D5" s="1">
        <v>2.0</v>
      </c>
      <c r="E5" s="1">
        <v>134.0</v>
      </c>
      <c r="F5" s="1">
        <v>170.0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662</v>
      </c>
      <c r="L7" s="1">
        <f>IF(R3*FORECAST(R2,B3:R3,B2:R2)&gt;0,FORECAST(R2,B3:R3,B2:R2),Q3)*$X$1 * (1+0.02)/(0.0834-0.02)</f>
        <v>-11184.60568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663</v>
      </c>
      <c r="L8" s="5">
        <f t="array" ref="L8">NPV(0.0834,H3:R3)</f>
        <v>-3141.633131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664</v>
      </c>
      <c r="L9" s="5">
        <f t="array" ref="L9">NPV(0.0834,H16:R16)</f>
        <v>-4633.866668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665</v>
      </c>
      <c r="L10" s="5">
        <f>L8 + L9</f>
        <v>-7775.4998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86</v>
      </c>
      <c r="L11" s="1">
        <v>131.0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666</v>
      </c>
      <c r="L12" s="5">
        <f>L10 - L11</f>
        <v>-7906.4998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667</v>
      </c>
      <c r="L13" s="1">
        <v>170.0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668</v>
      </c>
      <c r="L14" s="5">
        <f>L12/L13</f>
        <v>-46.50882235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3">
        <v>0.0</v>
      </c>
      <c r="P16" s="3">
        <v>0.0</v>
      </c>
      <c r="Q16" s="3">
        <v>0.0</v>
      </c>
      <c r="R16" s="3">
        <f>IF(R3*FORECAST(R2,B3:R3,B2:R2)&gt;0,FORECAST(R2,B3:R3,B2:R2),Q3)*$X$1 * (1+0.02)/(0.0834-0.02)</f>
        <v>-11184.60568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