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<sst xmlns="http://schemas.openxmlformats.org/spreadsheetml/2006/main" count="607" uniqueCount="531">
  <si>
    <t>ticker</t>
  </si>
  <si>
    <t>KTTA</t>
  </si>
  <si>
    <t>nombre</t>
  </si>
  <si>
    <t>PASITHEA THERAPEUTICS COR</t>
  </si>
  <si>
    <t>empresa</t>
  </si>
  <si>
    <t>Biotechnology &amp; Medical Research</t>
  </si>
  <si>
    <t>Open</t>
  </si>
  <si>
    <t>Target Price</t>
  </si>
  <si>
    <t>Upside</t>
  </si>
  <si>
    <t>-21227.37%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</si>
  <si>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</si>
  <si>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</si>
  <si>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</si>
  <si>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</si>
  <si>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</si>
  <si>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</si>
  <si>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</si>
  <si>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</si>
  <si>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-53.85%</t>
  </si>
  <si>
    <t>Total Assets Growth</t>
  </si>
  <si>
    <t>-54.72%</t>
  </si>
  <si>
    <t>Net Property, Plant and Equipment Growth</t>
  </si>
  <si>
    <t>-100.00%</t>
  </si>
  <si>
    <t>EBITDA Growth</t>
  </si>
  <si>
    <t>240.21%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</si>
  <si>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</si>
  <si>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</si>
  <si>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</si>
  <si>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</si>
  <si>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</si>
  <si>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</si>
  <si>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</si>
  <si>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</si>
  <si>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</si>
  <si>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</si>
  <si>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</si>
  <si>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</si>
  <si>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</si>
  <si>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</si>
  <si>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</si>
  <si>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</si>
  <si>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</si>
  <si>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</si>
  <si>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</si>
  <si>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</si>
  <si>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</si>
  <si>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</si>
  <si>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</si>
  <si>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</si>
  <si>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</si>
  <si>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</si>
  <si>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</si>
  <si>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</si>
  <si>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</si>
  <si>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</si>
  <si>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</si>
  <si>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</si>
  <si>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</si>
  <si>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</si>
  <si>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</si>
  <si>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</si>
  <si>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</si>
  <si>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</si>
  <si>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</si>
  <si>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</si>
  <si>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</si>
  <si>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</si>
  <si>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</si>
  <si>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</si>
  <si>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</si>
  <si>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</si>
  <si>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</si>
  <si>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</si>
  <si>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</si>
  <si>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Total Assets</t>
  </si>
  <si>
    <t>Liabilities</t>
  </si>
  <si>
    <t>Accounts Payable, Total</t>
  </si>
  <si>
    <t>Current Portion of Leases</t>
  </si>
  <si>
    <t>Total Current Liabilities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</si>
  <si>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</si>
  <si>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</si>
  <si>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</si>
  <si>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</si>
  <si>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</si>
  <si>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</si>
  <si>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</si>
  <si>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</si>
  <si>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</si>
  <si>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</si>
  <si>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</si>
  <si>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</si>
  <si>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</si>
  <si>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0.65</t>
  </si>
  <si>
    <t>44.7</t>
  </si>
  <si>
    <t>32.64</t>
  </si>
  <si>
    <t>22.46</t>
  </si>
  <si>
    <t>Tangible Book Value</t>
  </si>
  <si>
    <t>Tangible Book Value Per Share</t>
  </si>
  <si>
    <t>25.07</t>
  </si>
  <si>
    <t>13.63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</si>
  <si>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</si>
  <si>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</si>
  <si>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</si>
  <si>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</si>
  <si>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</si>
  <si>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</si>
  <si>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</si>
  <si>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</si>
  <si>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</si>
  <si>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</si>
  <si>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</si>
  <si>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</si>
  <si>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</si>
  <si>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</si>
  <si>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</si>
  <si>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</si>
  <si>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</si>
  <si>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</si>
  <si>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</si>
  <si>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</si>
  <si>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Legal Settlements</t>
  </si>
  <si>
    <t>Other Unusual Items</t>
  </si>
  <si>
    <t>EBT, Incl. Unusual Items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</si>
  <si>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</si>
  <si>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</si>
  <si>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</si>
  <si>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</si>
  <si>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</si>
  <si>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</si>
  <si>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</si>
  <si>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</si>
  <si>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-4.18</t>
  </si>
  <si>
    <t>-11.04</t>
  </si>
  <si>
    <t>-13.01</t>
  </si>
  <si>
    <t>Basic EPS - Continuing Operations</t>
  </si>
  <si>
    <t>-12.64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</si>
  <si>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</si>
  <si>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</si>
  <si>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</si>
  <si>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</si>
  <si>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</si>
  <si>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-2.61</t>
  </si>
  <si>
    <t>-6.42</t>
  </si>
  <si>
    <t>-7.9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</si>
  <si>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</si>
  <si>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</si>
  <si>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</si>
  <si>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</si>
  <si>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</si>
  <si>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</si>
  <si>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</si>
  <si>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Research And Development Expense From Footnotes</t>
  </si>
  <si>
    <t>Net Rental Expense, Total</t>
  </si>
  <si>
    <t>Stock-Based Comp., R&amp;D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</si>
  <si>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</si>
  <si>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</si>
  <si>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</si>
  <si>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</si>
  <si>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</si>
  <si>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-10.52</t>
  </si>
  <si>
    <t>-18.8</t>
  </si>
  <si>
    <t>-28.02</t>
  </si>
  <si>
    <t>Return on Total Capital</t>
  </si>
  <si>
    <t>-10.91</t>
  </si>
  <si>
    <t>-19.53</t>
  </si>
  <si>
    <t>-30.04</t>
  </si>
  <si>
    <t>Return On Equity %</t>
  </si>
  <si>
    <t>-8.41</t>
  </si>
  <si>
    <t>-29.68</t>
  </si>
  <si>
    <t>-47.07</t>
  </si>
  <si>
    <t>Return on Common Equity</t>
  </si>
  <si>
    <t>Margin Analysis</t>
  </si>
  <si>
    <t>Gross Profit Margin %</t>
  </si>
  <si>
    <t>-14.69</t>
  </si>
  <si>
    <t>76.74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</si>
  <si>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</si>
  <si>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</si>
  <si>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</si>
  <si>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</si>
  <si>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</si>
  <si>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</si>
  <si>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</si>
  <si>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</si>
  <si>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</si>
  <si>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</si>
  <si>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</si>
  <si>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0.01</t>
  </si>
  <si>
    <t>Fixed Assets Turnover</t>
  </si>
  <si>
    <t>0.76</t>
  </si>
  <si>
    <t>Short Term Liquidity</t>
  </si>
  <si>
    <t>Current Ratio</t>
  </si>
  <si>
    <t>37.55</t>
  </si>
  <si>
    <t>119.17</t>
  </si>
  <si>
    <t>18.15</t>
  </si>
  <si>
    <t>6.34</t>
  </si>
  <si>
    <t>Quick Ratio</t>
  </si>
  <si>
    <t>36.9</t>
  </si>
  <si>
    <t>118.42</t>
  </si>
  <si>
    <t>17.81</t>
  </si>
  <si>
    <t>6.22</t>
  </si>
  <si>
    <t>Operating Cash Flow to Current Liabilities</t>
  </si>
  <si>
    <t>-8.79</t>
  </si>
  <si>
    <t>-7.1</t>
  </si>
  <si>
    <t>-7.76</t>
  </si>
  <si>
    <t>-5.1</t>
  </si>
  <si>
    <t>Average Days Payable Outstanding</t>
  </si>
  <si>
    <t>Long Term Solvency</t>
  </si>
  <si>
    <t>Total Debt/Equity</t>
  </si>
  <si>
    <t>2.18</t>
  </si>
  <si>
    <t>0.35</t>
  </si>
  <si>
    <t>Total Debt / Total Capital</t>
  </si>
  <si>
    <t>2.13</t>
  </si>
  <si>
    <t>LT Debt/Equity</t>
  </si>
  <si>
    <t>1.56</t>
  </si>
  <si>
    <t>Long-Term Debt / Total Capital</t>
  </si>
  <si>
    <t>1.53</t>
  </si>
  <si>
    <t>Total Liabilities / Total Assets</t>
  </si>
  <si>
    <t>2.66</t>
  </si>
  <si>
    <t>3.56</t>
  </si>
  <si>
    <t>5.94</t>
  </si>
  <si>
    <t>10.41</t>
  </si>
  <si>
    <t>EBIT / Interest Expense</t>
  </si>
  <si>
    <t>EBITDA / Interest Expense</t>
  </si>
  <si>
    <t>(EBITDA - Capex) / Interest Expense</t>
  </si>
  <si>
    <t>Total Debt / EBITDA</t>
  </si>
  <si>
    <t>-0.06</t>
  </si>
  <si>
    <t>-0.01</t>
  </si>
  <si>
    <t>Net Debt / EBITDA</t>
  </si>
  <si>
    <t>11.75</t>
  </si>
  <si>
    <t>2.22</t>
  </si>
  <si>
    <t>1.08</t>
  </si>
  <si>
    <t>Total Debt / (EBITDA - Capex)</t>
  </si>
  <si>
    <t>Net Debt / (EBITDA - Capex)</t>
  </si>
  <si>
    <t>11.7</t>
  </si>
  <si>
    <t>2.16</t>
  </si>
  <si>
    <t>1.07</t>
  </si>
  <si>
    <t>Growth Over Prior Year</t>
  </si>
  <si>
    <t>Total Revenues, 1 Yr. Growth %</t>
  </si>
  <si>
    <t>Gross Profit, 1 Yr. Growth %</t>
  </si>
  <si>
    <t>EBITDA, 1 Yr. Growth %</t>
  </si>
  <si>
    <t>228.09</t>
  </si>
  <si>
    <t>21.83</t>
  </si>
  <si>
    <t>EBITA, 1 Yr. Growth %</t>
  </si>
  <si>
    <t>228.69</t>
  </si>
  <si>
    <t>21.93</t>
  </si>
  <si>
    <t>EBIT, 1 Yr. Growth %</t>
  </si>
  <si>
    <t>228.71</t>
  </si>
  <si>
    <t>26.93</t>
  </si>
  <si>
    <t>Earnings From Cont. Operations, 1 Yr. Growth %</t>
  </si>
  <si>
    <t>541.19</t>
  </si>
  <si>
    <t>32.23</t>
  </si>
  <si>
    <t>Net Income, 1 Yr. Growth %</t>
  </si>
  <si>
    <t>14.53</t>
  </si>
  <si>
    <t>Normalized Net Income, 1 Yr. Growth %</t>
  </si>
  <si>
    <t>496.46</t>
  </si>
  <si>
    <t>44.44</t>
  </si>
  <si>
    <t>Diluted EPS Before Extra, 1 Yr. Growth %</t>
  </si>
  <si>
    <t>164.2</t>
  </si>
  <si>
    <t>36.08</t>
  </si>
  <si>
    <t>Net Property, Plant and Equip., 1 Yr. Growth %</t>
  </si>
  <si>
    <t>-64.76</t>
  </si>
  <si>
    <t>Total Assets, 1 Yr. Growth %</t>
  </si>
  <si>
    <t>-15.27</t>
  </si>
  <si>
    <t>-42.19</t>
  </si>
  <si>
    <t>Tangible Book Value, 1 Yr. Growth %</t>
  </si>
  <si>
    <t>-36.51</t>
  </si>
  <si>
    <t>-56.54</t>
  </si>
  <si>
    <t>Common Equity, 1 Yr. Growth %</t>
  </si>
  <si>
    <t>-17.35</t>
  </si>
  <si>
    <t>-44.94</t>
  </si>
  <si>
    <t>Cash From Operations, 1 Yr. Growth %</t>
  </si>
  <si>
    <t>358.78</t>
  </si>
  <si>
    <t>-1.94</t>
  </si>
  <si>
    <t>Capital Expenditures, 1 Yr. Growth %</t>
  </si>
  <si>
    <t>-67.97</t>
  </si>
  <si>
    <t>Levered Free Cash Flow, 1 Yr. Growth %</t>
  </si>
  <si>
    <t>561.78</t>
  </si>
  <si>
    <t>12.23</t>
  </si>
  <si>
    <t>Unlevered Free Cash Flow, 1 Yr. Growth %</t>
  </si>
  <si>
    <t>561.92</t>
  </si>
  <si>
    <t>Compound Annual Growth Rate Over Two Years</t>
  </si>
  <si>
    <t>EBITDA, 2 Yr. CAGR %</t>
  </si>
  <si>
    <t>84.45</t>
  </si>
  <si>
    <t>EBITA, 2 Yr. CAGR %</t>
  </si>
  <si>
    <t>84.54</t>
  </si>
  <si>
    <t>EBIT, 2 Yr. CAGR %</t>
  </si>
  <si>
    <t>88.29</t>
  </si>
  <si>
    <t>Earnings From Cont. Operations, 2 Yr. CAGR %</t>
  </si>
  <si>
    <t>167.11</t>
  </si>
  <si>
    <t>Net Income, 2 Yr. CAGR %</t>
  </si>
  <si>
    <t>170.99</t>
  </si>
  <si>
    <t>Normalized Net Income, 2 Yr. CAGR %</t>
  </si>
  <si>
    <t>Diluted EPS Before Extra, 2 Yr. CAGR %</t>
  </si>
  <si>
    <t>73.96</t>
  </si>
  <si>
    <t>Net Property, Plant and Equip., 2 Yr. CAGR %</t>
  </si>
  <si>
    <t>Total Assets, 2 Yr. CAGR %</t>
  </si>
  <si>
    <t>-30.01</t>
  </si>
  <si>
    <t>Tangible Book Value, 2 Yr. CAGR %</t>
  </si>
  <si>
    <t>-47.46</t>
  </si>
  <si>
    <t>Common Equity, 2 Yr. CAGR %</t>
  </si>
  <si>
    <t>-32.54</t>
  </si>
  <si>
    <t>Cash From Operations, 2 Yr. CAGR %</t>
  </si>
  <si>
    <t>105.66</t>
  </si>
  <si>
    <t>Capital Expenditures, 2 Yr. CAGR %</t>
  </si>
  <si>
    <t>26.3</t>
  </si>
  <si>
    <t>Levered Free Cash Flow, 2 Yr. CAGR %</t>
  </si>
  <si>
    <t>120.5</t>
  </si>
  <si>
    <t>Unlevered Free Cash Flow, 2 Yr. CAGR %</t>
  </si>
  <si>
    <t>120.52</t>
  </si>
  <si>
    <t>Compound Annual Growth Rate Over Three Years</t>
  </si>
  <si>
    <t>EBITA, 3 Yr. CAGR %</t>
  </si>
  <si>
    <t>529.69</t>
  </si>
  <si>
    <t>EBIT, 3 Yr. CAGR %</t>
  </si>
  <si>
    <t>538.19</t>
  </si>
  <si>
    <t>Earnings From Cont. Operations, 3 Yr. CAGR %</t>
  </si>
  <si>
    <t>531.85</t>
  </si>
  <si>
    <t>Net Income, 3 Yr. CAGR %</t>
  </si>
  <si>
    <t>537.96</t>
  </si>
  <si>
    <t>Normalized Net Income, 3 Yr. CAGR %</t>
  </si>
  <si>
    <t>Total Assets, 3 Yr. CAGR %</t>
  </si>
  <si>
    <t>372.26</t>
  </si>
  <si>
    <t>Tangible Book Value, 3 Yr. CAGR %</t>
  </si>
  <si>
    <t>288.88</t>
  </si>
  <si>
    <t>Common Equity, 3 Yr. CAGR %</t>
  </si>
  <si>
    <t>359.39</t>
  </si>
  <si>
    <t>Cash From Operations, 3 Yr. CAGR %</t>
  </si>
  <si>
    <t>513.88</t>
  </si>
  <si>
    <t>2021</t>
  </si>
  <si>
    <t>2022</t>
  </si>
  <si>
    <t>2023</t>
  </si>
  <si>
    <t>Capitalization
                                    1</t>
  </si>
  <si>
    <t>38.74</t>
  </si>
  <si>
    <t>18.77</t>
  </si>
  <si>
    <t>7.71</t>
  </si>
  <si>
    <t>Change</t>
  </si>
  <si>
    <t>-</t>
  </si>
  <si>
    <t>-51.55%</t>
  </si>
  <si>
    <t>-58.92%</t>
  </si>
  <si>
    <t>Enterprise Value (EV)
                                    1</t>
  </si>
  <si>
    <t>-14.22</t>
  </si>
  <si>
    <t>-13.45</t>
  </si>
  <si>
    <t>-8.54</t>
  </si>
  <si>
    <t>-5.44%</t>
  </si>
  <si>
    <t>-36.51%</t>
  </si>
  <si>
    <t>P/E ratio</t>
  </si>
  <si>
    <t>-8.47x</t>
  </si>
  <si>
    <t>-1.16x</t>
  </si>
  <si>
    <t>-0.57x</t>
  </si>
  <si>
    <t>PBR</t>
  </si>
  <si>
    <t>0.79x</t>
  </si>
  <si>
    <t>0.39x</t>
  </si>
  <si>
    <t>0.33x</t>
  </si>
  <si>
    <t>PEG</t>
  </si>
  <si>
    <t>-0x</t>
  </si>
  <si>
    <t>Capitalization / Revenue</t>
  </si>
  <si>
    <t>2,572,194,728x</t>
  </si>
  <si>
    <t>38,574,720x</t>
  </si>
  <si>
    <t>EV / Revenue</t>
  </si>
  <si>
    <t>-944,383,814x</t>
  </si>
  <si>
    <t>-27,645,426x</t>
  </si>
  <si>
    <t>EV / EBITDA</t>
  </si>
  <si>
    <t>3,156,725x</t>
  </si>
  <si>
    <t>909,847x</t>
  </si>
  <si>
    <t>557,033x</t>
  </si>
  <si>
    <t>EV / EBIT</t>
  </si>
  <si>
    <t>3.16x</t>
  </si>
  <si>
    <t>0.91x</t>
  </si>
  <si>
    <t>0.53x</t>
  </si>
  <si>
    <t>EV / FCF</t>
  </si>
  <si>
    <t>9,450,797x</t>
  </si>
  <si>
    <t>1,350,459x</t>
  </si>
  <si>
    <t>1,166,983x</t>
  </si>
  <si>
    <t>FCF Yield</t>
  </si>
  <si>
    <t>0%</t>
  </si>
  <si>
    <t>Dividend per Share
                                    2</t>
  </si>
  <si>
    <t>Rate of return</t>
  </si>
  <si>
    <t>EPS
                                    2</t>
  </si>
  <si>
    <t>-4.178</t>
  </si>
  <si>
    <t>Distribution rate</t>
  </si>
  <si>
    <t>Net sales</t>
  </si>
  <si>
    <t>0.0151</t>
  </si>
  <si>
    <t>0.4866</t>
  </si>
  <si>
    <t>-4.506</t>
  </si>
  <si>
    <t>-14.78</t>
  </si>
  <si>
    <t>-15.33</t>
  </si>
  <si>
    <t>EBIT
                                    1</t>
  </si>
  <si>
    <t>-4.507</t>
  </si>
  <si>
    <t>-14.82</t>
  </si>
  <si>
    <t>-15.98</t>
  </si>
  <si>
    <t>Net income
                                    1</t>
  </si>
  <si>
    <t>-2.174</t>
  </si>
  <si>
    <t>-13.94</t>
  </si>
  <si>
    <t>-15.96</t>
  </si>
  <si>
    <t>Net Debt
                                    1</t>
  </si>
  <si>
    <t>-52.97</t>
  </si>
  <si>
    <t>-32.22</t>
  </si>
  <si>
    <t>-16.25</t>
  </si>
  <si>
    <t>Reference price
                                    2</t>
  </si>
  <si>
    <t>35.400</t>
  </si>
  <si>
    <t>12.834</t>
  </si>
  <si>
    <t>7.400</t>
  </si>
  <si>
    <t>Nbr of stocks (in thousands)</t>
  </si>
  <si>
    <t>1,094</t>
  </si>
  <si>
    <t>1,462</t>
  </si>
  <si>
    <t>1,042</t>
  </si>
  <si>
    <t>Announcement Date</t>
  </si>
  <si>
    <t>3/30/22</t>
  </si>
  <si>
    <t>3/30/23</t>
  </si>
  <si>
    <t>3/29/24</t>
  </si>
  <si>
    <t>address1</t>
  </si>
  <si>
    <t>1111 Lincoln Road</t>
  </si>
  <si>
    <t>address2</t>
  </si>
  <si>
    <t>Suite 500</t>
  </si>
  <si>
    <t>city</t>
  </si>
  <si>
    <t>Miami Beach</t>
  </si>
  <si>
    <t>state</t>
  </si>
  <si>
    <t>FL</t>
  </si>
  <si>
    <t>zip</t>
  </si>
  <si>
    <t>33139</t>
  </si>
  <si>
    <t>country</t>
  </si>
  <si>
    <t>phone</t>
  </si>
  <si>
    <t>702 514 4174</t>
  </si>
  <si>
    <t>website</t>
  </si>
  <si>
    <t>https://www.pasithea.com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</si>
  <si>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</si>
  <si>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</si>
  <si>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</si>
  <si>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</si>
  <si>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</si>
  <si>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</si>
  <si>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</si>
  <si>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</si>
  <si>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</si>
  <si>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</si>
  <si>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</si>
  <si>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Pasithea Therapeutics Corp., a biotechnology company, engages in discovery, research, and development of treatments for central nervous system disorders, RASopathies, and other diseases. Its lead product candidate PAS-004, a next-generation macrocyclic mitogen-activated protein kinase, or MEK inhibitor for use in the treatment of a range of RASopathies, including neurofibromatosis type 1 oncology indications. The company intends to develop PAS-003, to treat amyotrophic lateral sclerosis; and PAS-001, to treat schizophrenia. Pasithea Therapeutics Corp. was incorporated in 2020 and is headquartered in Miami Beach, Florida.</t>
  </si>
  <si>
    <t>fullTimeEmployees</t>
  </si>
  <si>
    <t>companyOfficers</t>
  </si>
  <si>
    <t>[{'maxAge': 1, 'name': 'Dr. Lawrence  Steinman BA, M.D., Ph.D.', 'age': 75, 'title': 'Co-Founder, MD &amp; Executive Chairman', 'yearBorn': 1948, 'fiscalYear': 2023, 'totalPay': 250000, 'exercisedValue': 0, 'unexercisedValue': 0}, {'maxAge': 1, 'name': 'Dr. Tiago Reis Marques M.D., Ph.D.', 'age': 46, 'title': 'CEO &amp; Director', 'yearBorn': 1977, 'fiscalYear': 2023, 'totalPay': 480000, 'exercisedValue': 0, 'unexercisedValue': 0}, {'maxAge': 1, 'name': 'Mr. Daniel H. Schneiderman', 'age': 45, 'title': 'Chief Financial Officer', 'yearBorn': 1978, 'fiscalYear': 2023, 'totalPay': 345939, 'exercisedValue': 0, 'unexercisedValue': 0}, {'maxAge': 1, 'name': 'Dr. Graeme  Currie Ph.D.', 'age': 56, 'title': 'Chief Development Officer', 'yearBorn': 1967, 'fiscalYear': 2023, 'totalPay': 346617, 'exercisedValue': 0, 'unexercisedValue': 0}, {'maxAge': 1, 'name': 'Dr. Yassine  Bendiabdallah Ph.D.', 'age': 39, 'title': 'COO &amp; Head of UK Clinics', 'yearBorn': 1984,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</si>
  <si>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</si>
  <si>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</si>
  <si>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</si>
  <si>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</si>
  <si>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</si>
  <si>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</si>
  <si>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</si>
  <si>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</si>
  <si>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</si>
  <si>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</si>
  <si>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</si>
  <si>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</si>
  <si>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</si>
  <si>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</si>
  <si>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</si>
  <si>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</si>
  <si>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</si>
  <si>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</si>
  <si>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</si>
  <si>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</si>
  <si>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</si>
  <si>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</si>
  <si>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</si>
  <si>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</si>
  <si>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</si>
  <si>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</si>
  <si>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</si>
  <si>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</si>
  <si>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</si>
  <si>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</si>
  <si>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</si>
  <si>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</si>
  <si>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</si>
  <si>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</si>
  <si>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</si>
  <si>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</si>
  <si>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</si>
  <si>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</si>
  <si>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</si>
  <si>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</si>
  <si>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</si>
  <si>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</si>
  <si>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</si>
  <si>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</si>
  <si>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</si>
  <si>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</si>
  <si>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</si>
  <si>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</si>
  <si>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</si>
  <si>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</si>
  <si>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</si>
  <si>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</si>
  <si>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</si>
  <si>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</si>
  <si>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</si>
  <si>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</si>
  <si>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</si>
  <si>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</si>
  <si>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</si>
  <si>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Pasithea Therapeutics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</si>
  <si>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</si>
  <si>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</si>
  <si>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</si>
  <si>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</si>
  <si>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</si>
  <si>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</si>
  <si>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</si>
  <si>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f19ed9f9-de4f-3b85-b823-68e1246ae624</t>
  </si>
  <si>
    <t>messageBoardId</t>
  </si>
  <si>
    <t>finmb_702706441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</si>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</sst>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asithe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2.76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-583.1153392461238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3242060.0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22.464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-3.6056337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-6.0</v>
      </c>
      <c r="C2" s="1">
        <v>-2.0</v>
      </c>
      <c r="D2" s="1">
        <v>-13.0</v>
      </c>
      <c r="E2" s="1">
        <v>-15.0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0.0</v>
      </c>
      <c r="D3" s="1">
        <v>3.0</v>
      </c>
      <c r="E3" s="1">
        <v>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854.0</v>
      </c>
      <c r="E4" s="1">
        <v>63.0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3.0</v>
      </c>
      <c r="E5" s="1">
        <v>64.0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-6.0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1.0</v>
      </c>
      <c r="D7" s="1">
        <v>83.0</v>
      </c>
      <c r="E7" s="1">
        <v>59.0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42.0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-61.0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-2.0</v>
      </c>
      <c r="D10" s="1">
        <v>-1.0</v>
      </c>
      <c r="E10" s="1">
        <v>39.0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44.0</v>
      </c>
      <c r="D11" s="1">
        <v>83.0</v>
      </c>
      <c r="E11" s="1">
        <v>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-32.0</v>
      </c>
      <c r="D12" s="1">
        <v>-97.0</v>
      </c>
      <c r="E12" s="1">
        <v>50.0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-5.0</v>
      </c>
      <c r="C13" s="1">
        <v>-3.0</v>
      </c>
      <c r="D13" s="1">
        <v>-14.0</v>
      </c>
      <c r="E13" s="1">
        <v>-13.0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-2.0</v>
      </c>
      <c r="D14" s="1">
        <v>-37.0</v>
      </c>
      <c r="E14" s="1">
        <v>-3.0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11.0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7.0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-1.0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32.0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-2.0</v>
      </c>
      <c r="D19" s="1">
        <v>-2.0</v>
      </c>
      <c r="E19" s="1">
        <v>39.0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39.0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39.0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-39.0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-39.0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42.0</v>
      </c>
      <c r="C24" s="1">
        <v>57.0</v>
      </c>
      <c r="D24" s="1">
        <v>0.0</v>
      </c>
      <c r="E24" s="1">
        <v>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-3.0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-1.0</v>
      </c>
      <c r="D26" s="1">
        <v>-3.0</v>
      </c>
      <c r="E26" s="1">
        <v>0.0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42.0</v>
      </c>
      <c r="C27" s="1">
        <v>55.0</v>
      </c>
      <c r="D27" s="1">
        <v>-3.0</v>
      </c>
      <c r="E27" s="1">
        <v>-3.0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-1.0</v>
      </c>
      <c r="D28" s="1">
        <v>0.0</v>
      </c>
      <c r="E28" s="1">
        <v>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36.0</v>
      </c>
      <c r="C29" s="1">
        <v>52.0</v>
      </c>
      <c r="D29" s="1">
        <v>-19.0</v>
      </c>
      <c r="E29" s="1">
        <v>-16.0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-1.0</v>
      </c>
      <c r="D31" s="1">
        <v>-9.0</v>
      </c>
      <c r="E31" s="1">
        <v>-7.0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-1.0</v>
      </c>
      <c r="D32" s="1">
        <v>-9.0</v>
      </c>
      <c r="E32" s="1">
        <v>-7.0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-11.0</v>
      </c>
      <c r="D33" s="1">
        <v>-57.0</v>
      </c>
      <c r="E33" s="1">
        <v>-1.0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0.0</v>
      </c>
      <c r="E34" s="1" t="s">
        <v>59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24.0</v>
      </c>
      <c r="C3" s="1">
        <v>52.0</v>
      </c>
      <c r="D3" s="1">
        <v>33.0</v>
      </c>
      <c r="E3" s="1">
        <v>16.0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24.0</v>
      </c>
      <c r="C4" s="1">
        <v>52.0</v>
      </c>
      <c r="D4" s="1">
        <v>33.0</v>
      </c>
      <c r="E4" s="1">
        <v>16.0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0.0</v>
      </c>
      <c r="C5" s="1">
        <v>0.0</v>
      </c>
      <c r="D5" s="1">
        <v>30.0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0.0</v>
      </c>
      <c r="C6" s="1">
        <v>0.0</v>
      </c>
      <c r="D6" s="1">
        <v>0.0</v>
      </c>
      <c r="E6" s="1">
        <v>4.0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0.0</v>
      </c>
      <c r="C7" s="1">
        <v>0.0</v>
      </c>
      <c r="D7" s="1">
        <v>30.0</v>
      </c>
      <c r="E7" s="1">
        <v>4.0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0.0</v>
      </c>
      <c r="C8" s="1">
        <v>33.0</v>
      </c>
      <c r="D8" s="1">
        <v>62.0</v>
      </c>
      <c r="E8" s="1">
        <v>21.0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0.0</v>
      </c>
      <c r="C9" s="1">
        <v>0.0</v>
      </c>
      <c r="D9" s="1">
        <v>0.0</v>
      </c>
      <c r="E9" s="1">
        <v>10.0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24.0</v>
      </c>
      <c r="C10" s="1">
        <v>53.0</v>
      </c>
      <c r="D10" s="1">
        <v>34.0</v>
      </c>
      <c r="E10" s="1">
        <v>16.0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0.0</v>
      </c>
      <c r="C11" s="1">
        <v>2.0</v>
      </c>
      <c r="D11" s="1">
        <v>1.0</v>
      </c>
      <c r="E11" s="1">
        <v>24.0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0.0</v>
      </c>
      <c r="C12" s="1">
        <v>0.0</v>
      </c>
      <c r="D12" s="1">
        <v>-3.0</v>
      </c>
      <c r="E12" s="1">
        <v>-2.0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0.0</v>
      </c>
      <c r="C13" s="1">
        <v>2.0</v>
      </c>
      <c r="D13" s="1">
        <v>1.0</v>
      </c>
      <c r="E13" s="1">
        <v>22.0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0.0</v>
      </c>
      <c r="C14" s="1">
        <v>0.0</v>
      </c>
      <c r="D14" s="1">
        <v>1.0</v>
      </c>
      <c r="E14" s="1">
        <v>1.0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0.0</v>
      </c>
      <c r="C15" s="1">
        <v>0.0</v>
      </c>
      <c r="D15" s="1">
        <v>8.0</v>
      </c>
      <c r="E15" s="1">
        <v>7.0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24.0</v>
      </c>
      <c r="C16" s="1">
        <v>53.0</v>
      </c>
      <c r="D16" s="1">
        <v>45.0</v>
      </c>
      <c r="E16" s="1">
        <v>26.0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0.0</v>
      </c>
      <c r="C18" s="1">
        <v>44.0</v>
      </c>
      <c r="D18" s="1">
        <v>1.0</v>
      </c>
      <c r="E18" s="1">
        <v>2.0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0.0</v>
      </c>
      <c r="C19" s="1">
        <v>0.0</v>
      </c>
      <c r="D19" s="1">
        <v>26.0</v>
      </c>
      <c r="E19" s="1">
        <v>8.0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0.0</v>
      </c>
      <c r="C20" s="1">
        <v>44.0</v>
      </c>
      <c r="D20" s="1">
        <v>1.0</v>
      </c>
      <c r="E20" s="1">
        <v>2.0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0.0</v>
      </c>
      <c r="C21" s="1">
        <v>0.0</v>
      </c>
      <c r="D21" s="1">
        <v>66.0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0.0</v>
      </c>
      <c r="C22" s="1">
        <v>1.0</v>
      </c>
      <c r="D22" s="1">
        <v>14.0</v>
      </c>
      <c r="E22" s="1">
        <v>8.0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0.0</v>
      </c>
      <c r="C23" s="1">
        <v>1.0</v>
      </c>
      <c r="D23" s="1">
        <v>2.0</v>
      </c>
      <c r="E23" s="1">
        <v>2.0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1.0</v>
      </c>
      <c r="C24" s="1">
        <v>1.0</v>
      </c>
      <c r="D24" s="1">
        <v>1.0</v>
      </c>
      <c r="E24" s="1">
        <v>104.0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26.0</v>
      </c>
      <c r="C25" s="1">
        <v>53.0</v>
      </c>
      <c r="D25" s="1">
        <v>61.0</v>
      </c>
      <c r="E25" s="1">
        <v>58.0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-4.0</v>
      </c>
      <c r="C26" s="1">
        <v>-2.0</v>
      </c>
      <c r="D26" s="1">
        <v>-19.0</v>
      </c>
      <c r="E26" s="1">
        <v>-35.0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0.0</v>
      </c>
      <c r="C27" s="1">
        <v>-1.0</v>
      </c>
      <c r="D27" s="1">
        <v>-661.0</v>
      </c>
      <c r="E27" s="1">
        <v>0.0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24.0</v>
      </c>
      <c r="C28" s="1">
        <v>51.0</v>
      </c>
      <c r="D28" s="1">
        <v>42.0</v>
      </c>
      <c r="E28" s="1">
        <v>23.0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24.0</v>
      </c>
      <c r="C29" s="1">
        <v>51.0</v>
      </c>
      <c r="D29" s="1">
        <v>42.0</v>
      </c>
      <c r="E29" s="1">
        <v>23.0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24.0</v>
      </c>
      <c r="C30" s="1">
        <v>53.0</v>
      </c>
      <c r="D30" s="1">
        <v>45.0</v>
      </c>
      <c r="E30" s="1">
        <v>26.0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41.0</v>
      </c>
      <c r="C32" s="1">
        <v>1.0</v>
      </c>
      <c r="D32" s="1">
        <v>1.0</v>
      </c>
      <c r="E32" s="1">
        <v>1.0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37.0</v>
      </c>
      <c r="C33" s="1">
        <v>1.0</v>
      </c>
      <c r="D33" s="1">
        <v>1.0</v>
      </c>
      <c r="E33" s="1">
        <v>1.0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 t="s">
        <v>92</v>
      </c>
      <c r="C34" s="1" t="s">
        <v>93</v>
      </c>
      <c r="D34" s="1" t="s">
        <v>94</v>
      </c>
      <c r="E34" s="1" t="s">
        <v>95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24.0</v>
      </c>
      <c r="C35" s="1">
        <v>51.0</v>
      </c>
      <c r="D35" s="1">
        <v>32.0</v>
      </c>
      <c r="E35" s="1">
        <v>14.0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 t="s">
        <v>92</v>
      </c>
      <c r="C36" s="1" t="s">
        <v>93</v>
      </c>
      <c r="D36" s="1" t="s">
        <v>98</v>
      </c>
      <c r="E36" s="1" t="s">
        <v>99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 t="s">
        <v>59</v>
      </c>
      <c r="C37" s="1" t="s">
        <v>59</v>
      </c>
      <c r="D37" s="1">
        <v>92.0</v>
      </c>
      <c r="E37" s="1">
        <v>8.0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-24.0</v>
      </c>
      <c r="C38" s="1">
        <v>-52.0</v>
      </c>
      <c r="D38" s="1">
        <v>-32.0</v>
      </c>
      <c r="E38" s="1">
        <v>-16.0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0.0</v>
      </c>
      <c r="C39" s="1">
        <v>0.0</v>
      </c>
      <c r="D39" s="1">
        <v>1.0</v>
      </c>
      <c r="E39" s="1">
        <v>1.0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3.0</v>
      </c>
      <c r="C40" s="1">
        <v>3.0</v>
      </c>
      <c r="D40" s="1">
        <v>3.0</v>
      </c>
      <c r="E40" s="1">
        <v>3.0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0.0</v>
      </c>
      <c r="C41" s="1">
        <v>0.0</v>
      </c>
      <c r="D41" s="1">
        <v>40.0</v>
      </c>
      <c r="E41" s="1">
        <v>16.0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1.0</v>
      </c>
      <c r="C42" s="1">
        <v>3.0</v>
      </c>
      <c r="D42" s="1">
        <v>15.0</v>
      </c>
      <c r="E42" s="1">
        <v>8.0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2.0</v>
      </c>
      <c r="C43" s="1">
        <v>2.0</v>
      </c>
      <c r="D43" s="1">
        <v>0.0</v>
      </c>
      <c r="E43" s="1">
        <v>0.0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</v>
      </c>
      <c r="B2" s="1">
        <v>0.0</v>
      </c>
      <c r="C2" s="1">
        <v>1.0</v>
      </c>
      <c r="D2" s="1">
        <v>48.0</v>
      </c>
      <c r="E2" s="1">
        <v>0.0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</v>
      </c>
      <c r="B3" s="1">
        <v>0.0</v>
      </c>
      <c r="C3" s="1">
        <v>1.0</v>
      </c>
      <c r="D3" s="1">
        <v>48.0</v>
      </c>
      <c r="E3" s="1">
        <v>0.0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109</v>
      </c>
      <c r="B4" s="1">
        <v>0.0</v>
      </c>
      <c r="C4" s="1">
        <v>1.0</v>
      </c>
      <c r="D4" s="1">
        <v>11.0</v>
      </c>
      <c r="E4" s="1">
        <v>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110</v>
      </c>
      <c r="B5" s="1">
        <v>0.0</v>
      </c>
      <c r="C5" s="1">
        <v>0.0</v>
      </c>
      <c r="D5" s="1">
        <v>37.0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111</v>
      </c>
      <c r="B6" s="1">
        <v>4.0</v>
      </c>
      <c r="C6" s="1">
        <v>4.0</v>
      </c>
      <c r="D6" s="1">
        <v>12.0</v>
      </c>
      <c r="E6" s="1">
        <v>7.0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112</v>
      </c>
      <c r="B7" s="1">
        <v>0.0</v>
      </c>
      <c r="C7" s="1">
        <v>0.0</v>
      </c>
      <c r="D7" s="1">
        <v>2.0</v>
      </c>
      <c r="E7" s="1">
        <v>8.0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113</v>
      </c>
      <c r="B8" s="1">
        <v>4.0</v>
      </c>
      <c r="C8" s="1">
        <v>4.0</v>
      </c>
      <c r="D8" s="1">
        <v>15.0</v>
      </c>
      <c r="E8" s="1">
        <v>15.0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</v>
      </c>
      <c r="B9" s="1">
        <v>-4.0</v>
      </c>
      <c r="C9" s="1">
        <v>-4.0</v>
      </c>
      <c r="D9" s="1">
        <v>-14.0</v>
      </c>
      <c r="E9" s="1">
        <v>-15.0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</v>
      </c>
      <c r="B10" s="1">
        <v>0.0</v>
      </c>
      <c r="C10" s="1">
        <v>-508.0</v>
      </c>
      <c r="D10" s="1">
        <v>-102.0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</v>
      </c>
      <c r="B11" s="1">
        <v>0.0</v>
      </c>
      <c r="C11" s="1">
        <v>0.0</v>
      </c>
      <c r="D11" s="1">
        <v>0.0</v>
      </c>
      <c r="E11" s="1">
        <v>41.0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</v>
      </c>
      <c r="B12" s="1">
        <v>0.0</v>
      </c>
      <c r="C12" s="1">
        <v>-508.0</v>
      </c>
      <c r="D12" s="1">
        <v>-102.0</v>
      </c>
      <c r="E12" s="1">
        <v>41.0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</v>
      </c>
      <c r="B13" s="1">
        <v>0.0</v>
      </c>
      <c r="C13" s="1">
        <v>2.0</v>
      </c>
      <c r="D13" s="1">
        <v>1.0</v>
      </c>
      <c r="E13" s="1">
        <v>5.0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</v>
      </c>
      <c r="B14" s="1">
        <v>-4.0</v>
      </c>
      <c r="C14" s="1">
        <v>-2.0</v>
      </c>
      <c r="D14" s="1">
        <v>-12.0</v>
      </c>
      <c r="E14" s="1">
        <v>-15.0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</v>
      </c>
      <c r="B15" s="1">
        <v>0.0</v>
      </c>
      <c r="C15" s="1">
        <v>0.0</v>
      </c>
      <c r="D15" s="1">
        <v>-1.0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121</v>
      </c>
      <c r="B16" s="1">
        <v>0.0</v>
      </c>
      <c r="C16" s="1">
        <v>0.0</v>
      </c>
      <c r="D16" s="1">
        <v>4.0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122</v>
      </c>
      <c r="B17" s="1">
        <v>-4.0</v>
      </c>
      <c r="C17" s="1">
        <v>-2.0</v>
      </c>
      <c r="D17" s="1">
        <v>-13.0</v>
      </c>
      <c r="E17" s="1">
        <v>-15.0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</v>
      </c>
      <c r="B18" s="1">
        <v>-4.0</v>
      </c>
      <c r="C18" s="1">
        <v>-2.0</v>
      </c>
      <c r="D18" s="1">
        <v>-13.0</v>
      </c>
      <c r="E18" s="1">
        <v>-15.0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124</v>
      </c>
      <c r="B19" s="1">
        <v>0.0</v>
      </c>
      <c r="C19" s="1">
        <v>0.0</v>
      </c>
      <c r="D19" s="1">
        <v>0.0</v>
      </c>
      <c r="E19" s="1">
        <v>-45.0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125</v>
      </c>
      <c r="B20" s="1">
        <v>-4.0</v>
      </c>
      <c r="C20" s="1">
        <v>-2.0</v>
      </c>
      <c r="D20" s="1">
        <v>-13.0</v>
      </c>
      <c r="E20" s="1">
        <v>-15.0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</v>
      </c>
      <c r="B21" s="1">
        <v>-4.0</v>
      </c>
      <c r="C21" s="1">
        <v>-2.0</v>
      </c>
      <c r="D21" s="1">
        <v>-13.0</v>
      </c>
      <c r="E21" s="1">
        <v>-15.0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1">
        <v>-4.0</v>
      </c>
      <c r="C22" s="1">
        <v>-2.0</v>
      </c>
      <c r="D22" s="1">
        <v>-13.0</v>
      </c>
      <c r="E22" s="1">
        <v>-15.0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>
        <v>-4.0</v>
      </c>
      <c r="C23" s="1">
        <v>-2.0</v>
      </c>
      <c r="D23" s="1">
        <v>-13.0</v>
      </c>
      <c r="E23" s="1">
        <v>-15.0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</v>
      </c>
      <c r="B25" s="1">
        <v>0.0</v>
      </c>
      <c r="C25" s="1" t="s">
        <v>131</v>
      </c>
      <c r="D25" s="1" t="s">
        <v>132</v>
      </c>
      <c r="E25" s="1" t="s">
        <v>133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</v>
      </c>
      <c r="B26" s="1">
        <v>0.0</v>
      </c>
      <c r="C26" s="1" t="s">
        <v>131</v>
      </c>
      <c r="D26" s="1" t="s">
        <v>132</v>
      </c>
      <c r="E26" s="1" t="s">
        <v>135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136</v>
      </c>
      <c r="B27" s="1">
        <v>36.0</v>
      </c>
      <c r="C27" s="1">
        <v>52.0</v>
      </c>
      <c r="D27" s="1">
        <v>1.0</v>
      </c>
      <c r="E27" s="1">
        <v>1.0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137</v>
      </c>
      <c r="B28" s="1">
        <v>0.0</v>
      </c>
      <c r="C28" s="1" t="s">
        <v>131</v>
      </c>
      <c r="D28" s="1" t="s">
        <v>132</v>
      </c>
      <c r="E28" s="1" t="s">
        <v>133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138</v>
      </c>
      <c r="B29" s="1">
        <v>0.0</v>
      </c>
      <c r="C29" s="1" t="s">
        <v>131</v>
      </c>
      <c r="D29" s="1" t="s">
        <v>132</v>
      </c>
      <c r="E29" s="1" t="s">
        <v>135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139</v>
      </c>
      <c r="B30" s="1">
        <v>36.0</v>
      </c>
      <c r="C30" s="1">
        <v>52.0</v>
      </c>
      <c r="D30" s="1">
        <v>1.0</v>
      </c>
      <c r="E30" s="1">
        <v>1.0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140</v>
      </c>
      <c r="B31" s="1">
        <v>0.0</v>
      </c>
      <c r="C31" s="1" t="s">
        <v>141</v>
      </c>
      <c r="D31" s="1" t="s">
        <v>142</v>
      </c>
      <c r="E31" s="1" t="s">
        <v>143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144</v>
      </c>
      <c r="B32" s="1">
        <v>0.0</v>
      </c>
      <c r="C32" s="1" t="s">
        <v>141</v>
      </c>
      <c r="D32" s="1" t="s">
        <v>142</v>
      </c>
      <c r="E32" s="1" t="s">
        <v>143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145</v>
      </c>
      <c r="B34" s="1">
        <v>0.0</v>
      </c>
      <c r="C34" s="1">
        <v>-4.0</v>
      </c>
      <c r="D34" s="1">
        <v>-14.0</v>
      </c>
      <c r="E34" s="1">
        <v>-15.0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146</v>
      </c>
      <c r="B35" s="1">
        <v>-4.0</v>
      </c>
      <c r="C35" s="1">
        <v>-4.0</v>
      </c>
      <c r="D35" s="1">
        <v>-14.0</v>
      </c>
      <c r="E35" s="1">
        <v>-15.0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147</v>
      </c>
      <c r="B36" s="1">
        <v>-4.0</v>
      </c>
      <c r="C36" s="1">
        <v>-4.0</v>
      </c>
      <c r="D36" s="1">
        <v>-14.0</v>
      </c>
      <c r="E36" s="1">
        <v>-15.0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148</v>
      </c>
      <c r="B37" s="1">
        <v>0.0</v>
      </c>
      <c r="C37" s="1">
        <v>0.0</v>
      </c>
      <c r="D37" s="1">
        <v>-14.0</v>
      </c>
      <c r="E37" s="1">
        <v>-15.0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149</v>
      </c>
      <c r="B38" s="1">
        <v>-2.0</v>
      </c>
      <c r="C38" s="1">
        <v>-1.0</v>
      </c>
      <c r="D38" s="1">
        <v>-8.0</v>
      </c>
      <c r="E38" s="1">
        <v>-9.0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150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151</v>
      </c>
      <c r="B40" s="1">
        <v>0.0</v>
      </c>
      <c r="C40" s="1">
        <v>0.0</v>
      </c>
      <c r="D40" s="1">
        <v>2.0</v>
      </c>
      <c r="E40" s="1">
        <v>8.0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152</v>
      </c>
      <c r="B41" s="1">
        <v>0.0</v>
      </c>
      <c r="C41" s="1">
        <v>0.0</v>
      </c>
      <c r="D41" s="1">
        <v>24.0</v>
      </c>
      <c r="E41" s="1">
        <v>24.0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153</v>
      </c>
      <c r="B42" s="1">
        <v>0.0</v>
      </c>
      <c r="C42" s="1">
        <v>0.0</v>
      </c>
      <c r="D42" s="1">
        <v>0.0</v>
      </c>
      <c r="E42" s="1">
        <v>12.0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154</v>
      </c>
      <c r="B43" s="1">
        <v>0.0</v>
      </c>
      <c r="C43" s="1">
        <v>75.0</v>
      </c>
      <c r="D43" s="1">
        <v>28.0</v>
      </c>
      <c r="E43" s="1">
        <v>39.0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155</v>
      </c>
      <c r="B44" s="1">
        <v>0.0</v>
      </c>
      <c r="C44" s="1">
        <v>47.0</v>
      </c>
      <c r="D44" s="1">
        <v>55.0</v>
      </c>
      <c r="E44" s="1">
        <v>7.0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156</v>
      </c>
      <c r="B45" s="1">
        <v>0.0</v>
      </c>
      <c r="C45" s="1">
        <v>1.0</v>
      </c>
      <c r="D45" s="1">
        <v>83.0</v>
      </c>
      <c r="E45" s="1">
        <v>59.0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158</v>
      </c>
      <c r="B3" s="1">
        <v>0.0</v>
      </c>
      <c r="C3" s="1" t="s">
        <v>159</v>
      </c>
      <c r="D3" s="1" t="s">
        <v>160</v>
      </c>
      <c r="E3" s="1" t="s">
        <v>161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162</v>
      </c>
      <c r="B4" s="1">
        <v>0.0</v>
      </c>
      <c r="C4" s="1" t="s">
        <v>163</v>
      </c>
      <c r="D4" s="1" t="s">
        <v>164</v>
      </c>
      <c r="E4" s="1" t="s">
        <v>165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166</v>
      </c>
      <c r="B5" s="1">
        <v>0.0</v>
      </c>
      <c r="C5" s="1" t="s">
        <v>167</v>
      </c>
      <c r="D5" s="1" t="s">
        <v>168</v>
      </c>
      <c r="E5" s="1" t="s">
        <v>169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170</v>
      </c>
      <c r="B6" s="1">
        <v>0.0</v>
      </c>
      <c r="C6" s="1" t="s">
        <v>167</v>
      </c>
      <c r="D6" s="1" t="s">
        <v>168</v>
      </c>
      <c r="E6" s="1" t="s">
        <v>169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172</v>
      </c>
      <c r="B8" s="1">
        <v>0.0</v>
      </c>
      <c r="C8" s="1" t="s">
        <v>173</v>
      </c>
      <c r="D8" s="1" t="s">
        <v>174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175</v>
      </c>
      <c r="B9" s="1">
        <v>0.0</v>
      </c>
      <c r="C9" s="1">
        <v>2.0</v>
      </c>
      <c r="D9" s="1">
        <v>0.0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176</v>
      </c>
      <c r="B10" s="1">
        <v>0.0</v>
      </c>
      <c r="C10" s="1">
        <v>-2.0</v>
      </c>
      <c r="D10" s="1">
        <v>0.0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177</v>
      </c>
      <c r="B11" s="1">
        <v>0.0</v>
      </c>
      <c r="C11" s="1">
        <v>-2.0</v>
      </c>
      <c r="D11" s="1">
        <v>0.0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178</v>
      </c>
      <c r="B12" s="1">
        <v>0.0</v>
      </c>
      <c r="C12" s="1">
        <v>-2.0</v>
      </c>
      <c r="D12" s="1">
        <v>0.0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179</v>
      </c>
      <c r="B13" s="1">
        <v>0.0</v>
      </c>
      <c r="C13" s="1">
        <v>-1.0</v>
      </c>
      <c r="D13" s="1">
        <v>0.0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180</v>
      </c>
      <c r="B14" s="1">
        <v>0.0</v>
      </c>
      <c r="C14" s="1">
        <v>-1.0</v>
      </c>
      <c r="D14" s="1">
        <v>0.0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181</v>
      </c>
      <c r="B15" s="1">
        <v>0.0</v>
      </c>
      <c r="C15" s="1">
        <v>-1.0</v>
      </c>
      <c r="D15" s="1">
        <v>0.0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182</v>
      </c>
      <c r="B16" s="1">
        <v>0.0</v>
      </c>
      <c r="C16" s="1">
        <v>0.0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183</v>
      </c>
      <c r="B17" s="1">
        <v>0.0</v>
      </c>
      <c r="C17" s="1">
        <v>0.0</v>
      </c>
      <c r="D17" s="1">
        <v>0.0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184</v>
      </c>
      <c r="B18" s="1">
        <v>0.0</v>
      </c>
      <c r="C18" s="1">
        <v>0.0</v>
      </c>
      <c r="D18" s="1">
        <v>0.0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185</v>
      </c>
      <c r="B20" s="1">
        <v>0.0</v>
      </c>
      <c r="C20" s="1" t="s">
        <v>59</v>
      </c>
      <c r="D20" s="1" t="s">
        <v>186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187</v>
      </c>
      <c r="B21" s="1">
        <v>0.0</v>
      </c>
      <c r="C21" s="1">
        <v>0.0</v>
      </c>
      <c r="D21" s="1" t="s">
        <v>188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190</v>
      </c>
      <c r="B23" s="1" t="s">
        <v>191</v>
      </c>
      <c r="C23" s="1" t="s">
        <v>192</v>
      </c>
      <c r="D23" s="1" t="s">
        <v>193</v>
      </c>
      <c r="E23" s="1" t="s">
        <v>194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195</v>
      </c>
      <c r="B24" s="1" t="s">
        <v>196</v>
      </c>
      <c r="C24" s="1" t="s">
        <v>197</v>
      </c>
      <c r="D24" s="1" t="s">
        <v>198</v>
      </c>
      <c r="E24" s="1" t="s">
        <v>199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200</v>
      </c>
      <c r="B25" s="1" t="s">
        <v>201</v>
      </c>
      <c r="C25" s="1" t="s">
        <v>202</v>
      </c>
      <c r="D25" s="1" t="s">
        <v>203</v>
      </c>
      <c r="E25" s="1" t="s">
        <v>204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205</v>
      </c>
      <c r="B26" s="1">
        <v>0.0</v>
      </c>
      <c r="C26" s="1">
        <v>0.0</v>
      </c>
      <c r="D26" s="1">
        <v>0.0</v>
      </c>
      <c r="E26" s="1">
        <v>0.0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206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207</v>
      </c>
      <c r="B28" s="1">
        <v>0.0</v>
      </c>
      <c r="C28" s="1">
        <v>0.0</v>
      </c>
      <c r="D28" s="1" t="s">
        <v>208</v>
      </c>
      <c r="E28" s="1" t="s">
        <v>209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210</v>
      </c>
      <c r="B29" s="1">
        <v>0.0</v>
      </c>
      <c r="C29" s="1">
        <v>0.0</v>
      </c>
      <c r="D29" s="1" t="s">
        <v>211</v>
      </c>
      <c r="E29" s="1" t="s">
        <v>209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212</v>
      </c>
      <c r="B30" s="1">
        <v>0.0</v>
      </c>
      <c r="C30" s="1">
        <v>0.0</v>
      </c>
      <c r="D30" s="1" t="s">
        <v>213</v>
      </c>
      <c r="E30" s="1">
        <v>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214</v>
      </c>
      <c r="B31" s="1">
        <v>0.0</v>
      </c>
      <c r="C31" s="1">
        <v>0.0</v>
      </c>
      <c r="D31" s="1" t="s">
        <v>215</v>
      </c>
      <c r="E31" s="1">
        <v>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216</v>
      </c>
      <c r="B32" s="1" t="s">
        <v>217</v>
      </c>
      <c r="C32" s="1" t="s">
        <v>218</v>
      </c>
      <c r="D32" s="1" t="s">
        <v>219</v>
      </c>
      <c r="E32" s="1" t="s">
        <v>220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221</v>
      </c>
      <c r="B33" s="1">
        <v>0.0</v>
      </c>
      <c r="C33" s="1">
        <v>0.0</v>
      </c>
      <c r="D33" s="1">
        <v>-14.0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222</v>
      </c>
      <c r="B34" s="1">
        <v>0.0</v>
      </c>
      <c r="C34" s="1">
        <v>0.0</v>
      </c>
      <c r="D34" s="1">
        <v>-14.0</v>
      </c>
      <c r="E34" s="1">
        <v>0.0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223</v>
      </c>
      <c r="B35" s="1">
        <v>0.0</v>
      </c>
      <c r="C35" s="1">
        <v>0.0</v>
      </c>
      <c r="D35" s="1">
        <v>-14.0</v>
      </c>
      <c r="E35" s="1">
        <v>0.0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224</v>
      </c>
      <c r="B36" s="1">
        <v>0.0</v>
      </c>
      <c r="C36" s="1">
        <v>0.0</v>
      </c>
      <c r="D36" s="1" t="s">
        <v>225</v>
      </c>
      <c r="E36" s="1" t="s">
        <v>226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227</v>
      </c>
      <c r="B37" s="1">
        <v>0.0</v>
      </c>
      <c r="C37" s="1" t="s">
        <v>228</v>
      </c>
      <c r="D37" s="1" t="s">
        <v>229</v>
      </c>
      <c r="E37" s="1" t="s">
        <v>230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231</v>
      </c>
      <c r="B38" s="1">
        <v>0.0</v>
      </c>
      <c r="C38" s="1">
        <v>0.0</v>
      </c>
      <c r="D38" s="1" t="s">
        <v>225</v>
      </c>
      <c r="E38" s="1" t="s">
        <v>226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232</v>
      </c>
      <c r="B39" s="1">
        <v>0.0</v>
      </c>
      <c r="C39" s="1" t="s">
        <v>233</v>
      </c>
      <c r="D39" s="1" t="s">
        <v>234</v>
      </c>
      <c r="E39" s="1" t="s">
        <v>235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236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237</v>
      </c>
      <c r="B41" s="1">
        <v>0.0</v>
      </c>
      <c r="C41" s="1">
        <v>0.0</v>
      </c>
      <c r="D41" s="1">
        <v>0.0</v>
      </c>
      <c r="E41" s="1">
        <v>0.0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238</v>
      </c>
      <c r="B42" s="1">
        <v>0.0</v>
      </c>
      <c r="C42" s="1">
        <v>0.0</v>
      </c>
      <c r="D42" s="1">
        <v>-1.0</v>
      </c>
      <c r="E42" s="1">
        <v>0.0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239</v>
      </c>
      <c r="B43" s="1">
        <v>0.0</v>
      </c>
      <c r="C43" s="1">
        <v>0.0</v>
      </c>
      <c r="D43" s="1" t="s">
        <v>240</v>
      </c>
      <c r="E43" s="1" t="s">
        <v>241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242</v>
      </c>
      <c r="B44" s="1">
        <v>0.0</v>
      </c>
      <c r="C44" s="1">
        <v>0.0</v>
      </c>
      <c r="D44" s="1" t="s">
        <v>243</v>
      </c>
      <c r="E44" s="1" t="s">
        <v>244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245</v>
      </c>
      <c r="B45" s="1">
        <v>0.0</v>
      </c>
      <c r="C45" s="1">
        <v>0.0</v>
      </c>
      <c r="D45" s="1" t="s">
        <v>246</v>
      </c>
      <c r="E45" s="1" t="s">
        <v>247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248</v>
      </c>
      <c r="B46" s="1">
        <v>0.0</v>
      </c>
      <c r="C46" s="1">
        <v>0.0</v>
      </c>
      <c r="D46" s="1" t="s">
        <v>249</v>
      </c>
      <c r="E46" s="1" t="s">
        <v>250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251</v>
      </c>
      <c r="B47" s="1">
        <v>0.0</v>
      </c>
      <c r="C47" s="1">
        <v>0.0</v>
      </c>
      <c r="D47" s="1" t="s">
        <v>249</v>
      </c>
      <c r="E47" s="1" t="s">
        <v>252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253</v>
      </c>
      <c r="B48" s="1">
        <v>0.0</v>
      </c>
      <c r="C48" s="1">
        <v>0.0</v>
      </c>
      <c r="D48" s="1" t="s">
        <v>254</v>
      </c>
      <c r="E48" s="1" t="s">
        <v>255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256</v>
      </c>
      <c r="B49" s="1">
        <v>0.0</v>
      </c>
      <c r="C49" s="1">
        <v>0.0</v>
      </c>
      <c r="D49" s="1" t="s">
        <v>257</v>
      </c>
      <c r="E49" s="1" t="s">
        <v>258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259</v>
      </c>
      <c r="B50" s="1">
        <v>0.0</v>
      </c>
      <c r="C50" s="1">
        <v>0.0</v>
      </c>
      <c r="D50" s="1">
        <v>0.0</v>
      </c>
      <c r="E50" s="1" t="s">
        <v>260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261</v>
      </c>
      <c r="B51" s="1">
        <v>0.0</v>
      </c>
      <c r="C51" s="1">
        <v>2.0</v>
      </c>
      <c r="D51" s="1" t="s">
        <v>262</v>
      </c>
      <c r="E51" s="1" t="s">
        <v>263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264</v>
      </c>
      <c r="B52" s="1">
        <v>0.0</v>
      </c>
      <c r="C52" s="1">
        <v>2.0</v>
      </c>
      <c r="D52" s="1" t="s">
        <v>265</v>
      </c>
      <c r="E52" s="1" t="s">
        <v>266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267</v>
      </c>
      <c r="B53" s="1">
        <v>0.0</v>
      </c>
      <c r="C53" s="1">
        <v>2.0</v>
      </c>
      <c r="D53" s="1" t="s">
        <v>268</v>
      </c>
      <c r="E53" s="1" t="s">
        <v>269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270</v>
      </c>
      <c r="B54" s="1">
        <v>0.0</v>
      </c>
      <c r="C54" s="1">
        <v>0.0</v>
      </c>
      <c r="D54" s="1" t="s">
        <v>271</v>
      </c>
      <c r="E54" s="1" t="s">
        <v>272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273</v>
      </c>
      <c r="B55" s="1">
        <v>0.0</v>
      </c>
      <c r="C55" s="1">
        <v>0.0</v>
      </c>
      <c r="D55" s="1">
        <v>0.0</v>
      </c>
      <c r="E55" s="1" t="s">
        <v>274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275</v>
      </c>
      <c r="B56" s="1">
        <v>0.0</v>
      </c>
      <c r="C56" s="1">
        <v>0.0</v>
      </c>
      <c r="D56" s="1" t="s">
        <v>276</v>
      </c>
      <c r="E56" s="1" t="s">
        <v>277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278</v>
      </c>
      <c r="B57" s="1">
        <v>0.0</v>
      </c>
      <c r="C57" s="1">
        <v>0.0</v>
      </c>
      <c r="D57" s="1" t="s">
        <v>279</v>
      </c>
      <c r="E57" s="1" t="s">
        <v>277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280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281</v>
      </c>
      <c r="B59" s="1">
        <v>0.0</v>
      </c>
      <c r="C59" s="1">
        <v>0.0</v>
      </c>
      <c r="D59" s="1">
        <v>0.0</v>
      </c>
      <c r="E59" s="1" t="s">
        <v>282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283</v>
      </c>
      <c r="B60" s="1">
        <v>0.0</v>
      </c>
      <c r="C60" s="1">
        <v>0.0</v>
      </c>
      <c r="D60" s="1">
        <v>0.0</v>
      </c>
      <c r="E60" s="1" t="s">
        <v>284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285</v>
      </c>
      <c r="B61" s="1">
        <v>0.0</v>
      </c>
      <c r="C61" s="1">
        <v>0.0</v>
      </c>
      <c r="D61" s="1">
        <v>0.0</v>
      </c>
      <c r="E61" s="1" t="s">
        <v>286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287</v>
      </c>
      <c r="B62" s="1">
        <v>0.0</v>
      </c>
      <c r="C62" s="1">
        <v>0.0</v>
      </c>
      <c r="D62" s="1">
        <v>0.0</v>
      </c>
      <c r="E62" s="1" t="s">
        <v>288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289</v>
      </c>
      <c r="B63" s="1">
        <v>0.0</v>
      </c>
      <c r="C63" s="1">
        <v>0.0</v>
      </c>
      <c r="D63" s="1">
        <v>0.0</v>
      </c>
      <c r="E63" s="1" t="s">
        <v>290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291</v>
      </c>
      <c r="B64" s="1">
        <v>0.0</v>
      </c>
      <c r="C64" s="1">
        <v>0.0</v>
      </c>
      <c r="D64" s="1">
        <v>0.0</v>
      </c>
      <c r="E64" s="1" t="s">
        <v>288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292</v>
      </c>
      <c r="B65" s="1">
        <v>0.0</v>
      </c>
      <c r="C65" s="1">
        <v>0.0</v>
      </c>
      <c r="D65" s="1">
        <v>0.0</v>
      </c>
      <c r="E65" s="1" t="s">
        <v>293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294</v>
      </c>
      <c r="B66" s="1">
        <v>0.0</v>
      </c>
      <c r="C66" s="1">
        <v>0.0</v>
      </c>
      <c r="D66" s="1">
        <v>0.0</v>
      </c>
      <c r="E66" s="1">
        <v>231.0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295</v>
      </c>
      <c r="B67" s="1">
        <v>0.0</v>
      </c>
      <c r="C67" s="1">
        <v>0.0</v>
      </c>
      <c r="D67" s="1">
        <v>0.0</v>
      </c>
      <c r="E67" s="1" t="s">
        <v>296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297</v>
      </c>
      <c r="B68" s="1">
        <v>0.0</v>
      </c>
      <c r="C68" s="1">
        <v>0.0</v>
      </c>
      <c r="D68" s="1">
        <v>0.0</v>
      </c>
      <c r="E68" s="1" t="s">
        <v>298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299</v>
      </c>
      <c r="B69" s="1">
        <v>0.0</v>
      </c>
      <c r="C69" s="1">
        <v>0.0</v>
      </c>
      <c r="D69" s="1">
        <v>0.0</v>
      </c>
      <c r="E69" s="1" t="s">
        <v>300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301</v>
      </c>
      <c r="B70" s="1">
        <v>0.0</v>
      </c>
      <c r="C70" s="1">
        <v>0.0</v>
      </c>
      <c r="D70" s="1">
        <v>0.0</v>
      </c>
      <c r="E70" s="1" t="s">
        <v>302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303</v>
      </c>
      <c r="B71" s="1">
        <v>0.0</v>
      </c>
      <c r="C71" s="1">
        <v>0.0</v>
      </c>
      <c r="D71" s="1">
        <v>0.0</v>
      </c>
      <c r="E71" s="1" t="s">
        <v>304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305</v>
      </c>
      <c r="B72" s="1">
        <v>0.0</v>
      </c>
      <c r="C72" s="1">
        <v>0.0</v>
      </c>
      <c r="D72" s="1">
        <v>0.0</v>
      </c>
      <c r="E72" s="1" t="s">
        <v>306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307</v>
      </c>
      <c r="B73" s="1">
        <v>0.0</v>
      </c>
      <c r="C73" s="1">
        <v>0.0</v>
      </c>
      <c r="D73" s="1">
        <v>0.0</v>
      </c>
      <c r="E73" s="1" t="s">
        <v>308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309</v>
      </c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310</v>
      </c>
      <c r="B75" s="1">
        <v>0.0</v>
      </c>
      <c r="C75" s="1">
        <v>0.0</v>
      </c>
      <c r="D75" s="1">
        <v>0.0</v>
      </c>
      <c r="E75" s="1" t="s">
        <v>311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312</v>
      </c>
      <c r="B76" s="1">
        <v>0.0</v>
      </c>
      <c r="C76" s="1">
        <v>0.0</v>
      </c>
      <c r="D76" s="1">
        <v>0.0</v>
      </c>
      <c r="E76" s="1" t="s">
        <v>313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314</v>
      </c>
      <c r="B77" s="1">
        <v>0.0</v>
      </c>
      <c r="C77" s="1">
        <v>0.0</v>
      </c>
      <c r="D77" s="1">
        <v>0.0</v>
      </c>
      <c r="E77" s="1" t="s">
        <v>315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316</v>
      </c>
      <c r="B78" s="1">
        <v>0.0</v>
      </c>
      <c r="C78" s="1">
        <v>0.0</v>
      </c>
      <c r="D78" s="1">
        <v>0.0</v>
      </c>
      <c r="E78" s="1" t="s">
        <v>317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318</v>
      </c>
      <c r="B79" s="1">
        <v>0.0</v>
      </c>
      <c r="C79" s="1">
        <v>0.0</v>
      </c>
      <c r="D79" s="1">
        <v>0.0</v>
      </c>
      <c r="E79" s="1" t="s">
        <v>315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319</v>
      </c>
      <c r="B80" s="1">
        <v>0.0</v>
      </c>
      <c r="C80" s="1">
        <v>0.0</v>
      </c>
      <c r="D80" s="1">
        <v>0.0</v>
      </c>
      <c r="E80" s="1" t="s">
        <v>320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321</v>
      </c>
      <c r="B81" s="1">
        <v>0.0</v>
      </c>
      <c r="C81" s="1">
        <v>0.0</v>
      </c>
      <c r="D81" s="1">
        <v>0.0</v>
      </c>
      <c r="E81" s="1" t="s">
        <v>322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323</v>
      </c>
      <c r="B82" s="1">
        <v>0.0</v>
      </c>
      <c r="C82" s="1">
        <v>0.0</v>
      </c>
      <c r="D82" s="1">
        <v>0.0</v>
      </c>
      <c r="E82" s="1" t="s">
        <v>324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325</v>
      </c>
      <c r="B83" s="1">
        <v>0.0</v>
      </c>
      <c r="C83" s="1">
        <v>0.0</v>
      </c>
      <c r="D83" s="1">
        <v>0.0</v>
      </c>
      <c r="E83" s="1" t="s">
        <v>326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327</v>
      </c>
      <c r="C1" s="1" t="s">
        <v>328</v>
      </c>
      <c r="D1" s="1" t="s">
        <v>329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330</v>
      </c>
      <c r="B2" s="1" t="s">
        <v>331</v>
      </c>
      <c r="C2" s="1" t="s">
        <v>332</v>
      </c>
      <c r="D2" s="1" t="s">
        <v>333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334</v>
      </c>
      <c r="B3" s="1" t="s">
        <v>335</v>
      </c>
      <c r="C3" s="1" t="s">
        <v>336</v>
      </c>
      <c r="D3" s="1" t="s">
        <v>337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338</v>
      </c>
      <c r="B4" s="1" t="s">
        <v>339</v>
      </c>
      <c r="C4" s="1" t="s">
        <v>340</v>
      </c>
      <c r="D4" s="1" t="s">
        <v>341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334</v>
      </c>
      <c r="B5" s="1" t="s">
        <v>335</v>
      </c>
      <c r="C5" s="1" t="s">
        <v>342</v>
      </c>
      <c r="D5" s="1" t="s">
        <v>343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344</v>
      </c>
      <c r="B6" s="1" t="s">
        <v>345</v>
      </c>
      <c r="C6" s="1" t="s">
        <v>346</v>
      </c>
      <c r="D6" s="1" t="s">
        <v>347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348</v>
      </c>
      <c r="B7" s="1" t="s">
        <v>349</v>
      </c>
      <c r="C7" s="1" t="s">
        <v>350</v>
      </c>
      <c r="D7" s="1" t="s">
        <v>351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352</v>
      </c>
      <c r="B8" s="1" t="s">
        <v>335</v>
      </c>
      <c r="C8" s="1" t="s">
        <v>353</v>
      </c>
      <c r="D8" s="1" t="s">
        <v>353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354</v>
      </c>
      <c r="B9" s="1" t="s">
        <v>355</v>
      </c>
      <c r="C9" s="1" t="s">
        <v>356</v>
      </c>
      <c r="D9" s="1" t="s">
        <v>335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357</v>
      </c>
      <c r="B10" s="1" t="s">
        <v>358</v>
      </c>
      <c r="C10" s="1" t="s">
        <v>359</v>
      </c>
      <c r="D10" s="1" t="s">
        <v>335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360</v>
      </c>
      <c r="B11" s="1" t="s">
        <v>361</v>
      </c>
      <c r="C11" s="1" t="s">
        <v>362</v>
      </c>
      <c r="D11" s="1" t="s">
        <v>363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364</v>
      </c>
      <c r="B12" s="1" t="s">
        <v>365</v>
      </c>
      <c r="C12" s="1" t="s">
        <v>366</v>
      </c>
      <c r="D12" s="1" t="s">
        <v>367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368</v>
      </c>
      <c r="B13" s="1" t="s">
        <v>369</v>
      </c>
      <c r="C13" s="1" t="s">
        <v>370</v>
      </c>
      <c r="D13" s="1" t="s">
        <v>371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372</v>
      </c>
      <c r="B14" s="1" t="s">
        <v>373</v>
      </c>
      <c r="C14" s="1" t="s">
        <v>373</v>
      </c>
      <c r="D14" s="1" t="s">
        <v>373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374</v>
      </c>
      <c r="B15" s="1" t="s">
        <v>335</v>
      </c>
      <c r="C15" s="1" t="s">
        <v>335</v>
      </c>
      <c r="D15" s="1" t="s">
        <v>335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375</v>
      </c>
      <c r="B16" s="1" t="s">
        <v>335</v>
      </c>
      <c r="C16" s="1" t="s">
        <v>335</v>
      </c>
      <c r="D16" s="1" t="s">
        <v>335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376</v>
      </c>
      <c r="B17" s="1" t="s">
        <v>377</v>
      </c>
      <c r="C17" s="1" t="s">
        <v>132</v>
      </c>
      <c r="D17" s="1" t="s">
        <v>133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378</v>
      </c>
      <c r="B18" s="1" t="s">
        <v>335</v>
      </c>
      <c r="C18" s="1" t="s">
        <v>335</v>
      </c>
      <c r="D18" s="1" t="s">
        <v>335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379</v>
      </c>
      <c r="B19" s="1" t="s">
        <v>380</v>
      </c>
      <c r="C19" s="1" t="s">
        <v>381</v>
      </c>
      <c r="D19" s="1" t="s">
        <v>335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</v>
      </c>
      <c r="B20" s="1" t="s">
        <v>382</v>
      </c>
      <c r="C20" s="1" t="s">
        <v>383</v>
      </c>
      <c r="D20" s="1" t="s">
        <v>384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385</v>
      </c>
      <c r="B21" s="1" t="s">
        <v>386</v>
      </c>
      <c r="C21" s="1" t="s">
        <v>387</v>
      </c>
      <c r="D21" s="1" t="s">
        <v>388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389</v>
      </c>
      <c r="B22" s="1" t="s">
        <v>390</v>
      </c>
      <c r="C22" s="1" t="s">
        <v>391</v>
      </c>
      <c r="D22" s="1" t="s">
        <v>392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393</v>
      </c>
      <c r="B23" s="1" t="s">
        <v>394</v>
      </c>
      <c r="C23" s="1" t="s">
        <v>395</v>
      </c>
      <c r="D23" s="1" t="s">
        <v>396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397</v>
      </c>
      <c r="B24" s="1" t="s">
        <v>398</v>
      </c>
      <c r="C24" s="1" t="s">
        <v>399</v>
      </c>
      <c r="D24" s="1" t="s">
        <v>400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401</v>
      </c>
      <c r="B25" s="1" t="s">
        <v>402</v>
      </c>
      <c r="C25" s="1" t="s">
        <v>403</v>
      </c>
      <c r="D25" s="1" t="s">
        <v>404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405</v>
      </c>
      <c r="B26" s="1" t="s">
        <v>406</v>
      </c>
      <c r="C26" s="1" t="s">
        <v>407</v>
      </c>
      <c r="D26" s="1" t="s">
        <v>408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409</v>
      </c>
      <c r="B2" s="1" t="s">
        <v>410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411</v>
      </c>
      <c r="B3" s="1" t="s">
        <v>412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413</v>
      </c>
      <c r="B4" s="1" t="s">
        <v>414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415</v>
      </c>
      <c r="B5" s="1" t="s">
        <v>416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417</v>
      </c>
      <c r="B6" s="1" t="s">
        <v>418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419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420</v>
      </c>
      <c r="B8" s="1" t="s">
        <v>421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422</v>
      </c>
      <c r="B9" s="4" t="s">
        <v>423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424</v>
      </c>
      <c r="B10" s="1" t="s">
        <v>425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426</v>
      </c>
      <c r="B11" s="1" t="s">
        <v>427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428</v>
      </c>
      <c r="B12" s="1" t="s">
        <v>425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429</v>
      </c>
      <c r="B13" s="1" t="s">
        <v>430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431</v>
      </c>
      <c r="B14" s="1" t="s">
        <v>432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433</v>
      </c>
      <c r="B15" s="1" t="s">
        <v>430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434</v>
      </c>
      <c r="B16" s="1" t="s">
        <v>435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436</v>
      </c>
      <c r="B17" s="1">
        <v>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437</v>
      </c>
      <c r="B18" s="1" t="s">
        <v>438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439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440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441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442</v>
      </c>
      <c r="B22" s="1">
        <v>2.86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443</v>
      </c>
      <c r="B23" s="1">
        <v>2.76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444</v>
      </c>
      <c r="B24" s="1">
        <v>2.5201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445</v>
      </c>
      <c r="B25" s="1">
        <v>2.77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446</v>
      </c>
      <c r="B26" s="1">
        <v>2.86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447</v>
      </c>
      <c r="B27" s="1">
        <v>2.76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448</v>
      </c>
      <c r="B28" s="1">
        <v>2.5201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449</v>
      </c>
      <c r="B29" s="1">
        <v>2.77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450</v>
      </c>
      <c r="B30" s="1">
        <v>0.821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451</v>
      </c>
      <c r="B31" s="1">
        <v>-3.6056337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452</v>
      </c>
      <c r="B32" s="1">
        <v>18824.0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453</v>
      </c>
      <c r="B33" s="1">
        <v>18824.0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454</v>
      </c>
      <c r="B34" s="1">
        <v>42432.0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455</v>
      </c>
      <c r="B35" s="1">
        <v>54450.0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456</v>
      </c>
      <c r="B36" s="1">
        <v>54450.0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457</v>
      </c>
      <c r="B37" s="1">
        <v>3242060.0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458</v>
      </c>
      <c r="B38" s="1">
        <v>2.37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459</v>
      </c>
      <c r="B39" s="1">
        <v>9.25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460</v>
      </c>
      <c r="B40" s="1">
        <v>3.08292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461</v>
      </c>
      <c r="B41" s="1">
        <v>4.97347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462</v>
      </c>
      <c r="B42" s="1" t="s">
        <v>463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464</v>
      </c>
      <c r="B43" s="1">
        <v>-4522101.0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465</v>
      </c>
      <c r="B44" s="1">
        <v>802648.0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466</v>
      </c>
      <c r="B45" s="1">
        <v>1266430.0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467</v>
      </c>
      <c r="B46" s="1">
        <v>11581.0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468</v>
      </c>
      <c r="B47" s="1">
        <v>171290.0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469</v>
      </c>
      <c r="B48" s="1">
        <v>1.7276544E9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470</v>
      </c>
      <c r="B49" s="1">
        <v>1.7303328E9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471</v>
      </c>
      <c r="B50" s="1">
        <v>0.0111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472</v>
      </c>
      <c r="B51" s="1">
        <v>0.23124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473</v>
      </c>
      <c r="B52" s="1">
        <v>0.02866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474</v>
      </c>
      <c r="B53" s="1">
        <v>0.32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475</v>
      </c>
      <c r="B54" s="1">
        <v>0.0139999995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476</v>
      </c>
      <c r="B55" s="1">
        <v>1385150.0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477</v>
      </c>
      <c r="B56" s="1">
        <v>22.464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478</v>
      </c>
      <c r="B57" s="1">
        <v>0.11396011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479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480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481</v>
      </c>
      <c r="B60" s="1">
        <v>1.7197056E9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482</v>
      </c>
      <c r="B61" s="1">
        <v>-1.6370943E7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483</v>
      </c>
      <c r="B62" s="1">
        <v>-14.79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484</v>
      </c>
      <c r="B63" s="1">
        <v>-0.71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485</v>
      </c>
      <c r="B64" s="1" t="s">
        <v>486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487</v>
      </c>
      <c r="B65" s="1">
        <v>1.7041536E9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488</v>
      </c>
      <c r="B66" s="1">
        <v>0.278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489</v>
      </c>
      <c r="B67" s="1">
        <v>-0.64689654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490</v>
      </c>
      <c r="B68" s="1">
        <v>0.22263205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491</v>
      </c>
      <c r="B69" s="1" t="s">
        <v>492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493</v>
      </c>
      <c r="B70" s="1" t="s">
        <v>494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495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496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497</v>
      </c>
      <c r="B73" s="1" t="s">
        <v>498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499</v>
      </c>
      <c r="B74" s="1" t="s">
        <v>498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500</v>
      </c>
      <c r="B75" s="1">
        <v>1.6317126E9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501</v>
      </c>
      <c r="B76" s="1" t="s">
        <v>502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503</v>
      </c>
      <c r="B77" s="1" t="s">
        <v>504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505</v>
      </c>
      <c r="B78" s="1" t="s">
        <v>506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507</v>
      </c>
      <c r="B79" s="1" t="s">
        <v>508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509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510</v>
      </c>
      <c r="B81" s="1">
        <v>2.56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511</v>
      </c>
      <c r="B82" s="1" t="s">
        <v>512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513</v>
      </c>
      <c r="B83" s="1">
        <v>7967569.0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514</v>
      </c>
      <c r="B84" s="1">
        <v>7.631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515</v>
      </c>
      <c r="B85" s="1">
        <v>-1.6274925E7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516</v>
      </c>
      <c r="B86" s="1">
        <v>5.712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517</v>
      </c>
      <c r="B87" s="1">
        <v>6.196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518</v>
      </c>
      <c r="B88" s="1">
        <v>-0.37903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519</v>
      </c>
      <c r="B89" s="1">
        <v>-0.6325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520</v>
      </c>
      <c r="B90" s="1">
        <v>-9018887.0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521</v>
      </c>
      <c r="B91" s="1">
        <v>-1.4920285E7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522</v>
      </c>
      <c r="B92" s="1" t="s">
        <v>463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523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56</v>
      </c>
      <c r="B3" s="1">
        <v>0.0</v>
      </c>
      <c r="C3" s="1">
        <v>-1.0</v>
      </c>
      <c r="D3" s="1">
        <v>-9.0</v>
      </c>
      <c r="E3" s="1">
        <v>-7.0</v>
      </c>
      <c r="F3" s="1">
        <f>IF(E3*FORECAST(F2,B3:E3,B2:E2)&gt;0,FORECAST(F2,B3:E3,B2:E2),E3)*$X$1</f>
        <v>-11.5</v>
      </c>
      <c r="G3" s="1">
        <f>IF(F3*FORECAST(G2,B3:F3,B2:F2)&gt;0,FORECAST(G2,B3:F3,B2:F2),F3)*$X$1</f>
        <v>-14.4</v>
      </c>
      <c r="H3" s="1">
        <f>IF(G3*FORECAST(H2,B3:G3,B2:G2)&gt;0,FORECAST(H2,B3:G3,B2:G2),G3)*$X$1</f>
        <v>-17.3</v>
      </c>
      <c r="I3" s="1">
        <f>IF(H3*FORECAST(I2,B3:H3,B2:H2)&gt;0,FORECAST(I2,B3:H3,B2:H2),H3)*$X$1</f>
        <v>-20.2</v>
      </c>
      <c r="J3" s="1">
        <f>IF(I3*FORECAST(J2,B3:I3,B2:I2)&gt;0,FORECAST(J2,B3:I3,B2:I2),I3)*$X$1</f>
        <v>-23.1</v>
      </c>
      <c r="K3" s="1">
        <f>IF(J3*FORECAST(K2,B3:J3,B2:J2)&gt;0,FORECAST(K2,B3:J3,B2:J2),J3)*$X$1</f>
        <v>-26</v>
      </c>
      <c r="L3" s="1">
        <f>IF(K3*FORECAST(L2,B3:K3,B2:K2)&gt;0,FORECAST(L2,B3:K3,B2:K2),K3)*$X$1</f>
        <v>-28.9</v>
      </c>
      <c r="M3" s="5">
        <f>IF(L3*FORECAST(M2,B3:L3,B2:L2)&gt;0,FORECAST(M2,B3:L3,B2:L2),L3)*$X$1</f>
        <v>-31.8</v>
      </c>
      <c r="N3" s="5">
        <f>IF(M3*FORECAST(N2,B3:M3,B2:M2)&gt;0,FORECAST(N2,B3:M3,B2:M2),M3)*$X$1</f>
        <v>-34.7</v>
      </c>
      <c r="O3" s="5">
        <f>IF(N3*FORECAST(O2,B3:N3,B2:N2)&gt;0,FORECAST(O2,B3:N3,B2:N2),N3)*$X$1</f>
        <v>-37.6</v>
      </c>
      <c r="P3" s="5">
        <f>IF(O3*FORECAST(P2,B3:O3,B2:O2)&gt;0,FORECAST(P2,B3:O3,B2:O2),O3)*$X$1</f>
        <v>-40.5</v>
      </c>
      <c r="Q3" s="5">
        <f>IF(P3*FORECAST(Q2,B3:P3,B2:P2)&gt;0,FORECAST(Q2,B3:P3,B2:P2),P3)*$X$1</f>
        <v>-43.4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100</v>
      </c>
      <c r="B4" s="1">
        <v>-24.0</v>
      </c>
      <c r="C4" s="1">
        <v>-52.0</v>
      </c>
      <c r="D4" s="1">
        <v>-32.0</v>
      </c>
      <c r="E4" s="1">
        <v>-16.0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524</v>
      </c>
      <c r="B5" s="1">
        <v>36.0</v>
      </c>
      <c r="C5" s="1">
        <v>52.0</v>
      </c>
      <c r="D5" s="1">
        <v>1.0</v>
      </c>
      <c r="E5" s="1">
        <v>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525</v>
      </c>
      <c r="L7" s="1">
        <f>IF(Q3*FORECAST(Q2,B3:Q3,B2:Q2)&gt;0,FORECAST(Q2,B3:Q3,B2:Q2),P3)*$X$1 * (1+0.02)/(0.0874-0.02)</f>
        <v>-656.7952522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526</v>
      </c>
      <c r="L8" s="6">
        <f t="array" ref="L8">NPV(0.0874,G3:Q3)</f>
        <v>-182.6029118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527</v>
      </c>
      <c r="L9" s="6">
        <f t="array" ref="L9">NPV(0.0874,G16:Q16)</f>
        <v>-261.3048011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528</v>
      </c>
      <c r="L10" s="6">
        <f>L8 + L9</f>
        <v>-443.9077129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101</v>
      </c>
      <c r="L11" s="1">
        <v>-16.0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529</v>
      </c>
      <c r="L12" s="6">
        <f>L10 - L11</f>
        <v>-427.9077129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530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-427.9077129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(1+0.02)/(0.0874-0.02)</f>
        <v>-656.7952522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-4.0</v>
      </c>
      <c r="C3" s="1">
        <v>-2.0</v>
      </c>
      <c r="D3" s="1">
        <v>-13.0</v>
      </c>
      <c r="E3" s="1">
        <v>-15.0</v>
      </c>
      <c r="F3" s="1">
        <f>IF(E3*FORECAST(F2,B3:E3,B2:E2)&gt;0,FORECAST(F2,B3:E3,B2:E2),E3)*$X$1</f>
        <v>-19.5</v>
      </c>
      <c r="G3" s="1">
        <f>IF(F3*FORECAST(G2,B3:F3,B2:F2)&gt;0,FORECAST(G2,B3:F3,B2:F2),F3)*$X$1</f>
        <v>-23.9</v>
      </c>
      <c r="H3" s="1">
        <f>IF(G3*FORECAST(H2,B3:G3,B2:G2)&gt;0,FORECAST(H2,B3:G3,B2:G2),G3)*$X$1</f>
        <v>-28.3</v>
      </c>
      <c r="I3" s="1">
        <f>IF(H3*FORECAST(I2,B3:H3,B2:H2)&gt;0,FORECAST(I2,B3:H3,B2:H2),H3)*$X$1</f>
        <v>-32.7</v>
      </c>
      <c r="J3" s="1">
        <f>IF(I3*FORECAST(J2,B3:I3,B2:I2)&gt;0,FORECAST(J2,B3:I3,B2:I2),I3)*$X$1</f>
        <v>-37.1</v>
      </c>
      <c r="K3" s="1">
        <f>IF(J3*FORECAST(K2,B3:J3,B2:J2)&gt;0,FORECAST(K2,B3:J3,B2:J2),J3)*$X$1</f>
        <v>-41.5</v>
      </c>
      <c r="L3" s="1">
        <f>IF(K3*FORECAST(L2,B3:K3,B2:K2)&gt;0,FORECAST(L2,B3:K3,B2:K2),K3)*$X$1</f>
        <v>-45.9</v>
      </c>
      <c r="M3" s="5">
        <f>IF(L3*FORECAST(M2,B3:L3,B2:L2)&gt;0,FORECAST(M2,B3:L3,B2:L2),L3)*$X$1</f>
        <v>-50.3</v>
      </c>
      <c r="N3" s="5">
        <f>IF(M3*FORECAST(N2,B3:M3,B2:M2)&gt;0,FORECAST(N2,B3:M3,B2:M2),M3)*$X$1</f>
        <v>-54.7</v>
      </c>
      <c r="O3" s="5">
        <f>IF(N3*FORECAST(O2,B3:N3,B2:N2)&gt;0,FORECAST(O2,B3:N3,B2:N2),N3)*$X$1</f>
        <v>-59.1</v>
      </c>
      <c r="P3" s="5">
        <f>IF(O3*FORECAST(P2,B3:O3,B2:O2)&gt;0,FORECAST(P2,B3:O3,B2:O2),O3)*$X$1</f>
        <v>-63.5</v>
      </c>
      <c r="Q3" s="5">
        <f>IF(P3*FORECAST(Q2,B3:P3,B2:P2)&gt;0,FORECAST(Q2,B3:P3,B2:P2),P3)*$X$1</f>
        <v>-67.9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100</v>
      </c>
      <c r="B4" s="1">
        <v>-24.0</v>
      </c>
      <c r="C4" s="1">
        <v>-52.0</v>
      </c>
      <c r="D4" s="1">
        <v>-32.0</v>
      </c>
      <c r="E4" s="1">
        <v>-16.0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524</v>
      </c>
      <c r="B5" s="1">
        <v>36.0</v>
      </c>
      <c r="C5" s="1">
        <v>52.0</v>
      </c>
      <c r="D5" s="1">
        <v>1.0</v>
      </c>
      <c r="E5" s="1">
        <v>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525</v>
      </c>
      <c r="L7" s="1">
        <f>IF(Q3*FORECAST(Q2,B3:Q3,B2:Q2)&gt;0,FORECAST(Q2,B3:Q3,B2:Q2),P3)*$X$1 * (1+0.02)/(0.0874-0.02)</f>
        <v>-1027.566766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526</v>
      </c>
      <c r="L8" s="6">
        <f t="array" ref="L8">NPV(0.0874,G3:Q3)</f>
        <v>-291.1882705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527</v>
      </c>
      <c r="L9" s="6">
        <f t="array" ref="L9">NPV(0.0874,G16:Q16)</f>
        <v>-408.815576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528</v>
      </c>
      <c r="L10" s="6">
        <f>L8 + L9</f>
        <v>-700.0038465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101</v>
      </c>
      <c r="L11" s="1">
        <v>-16.0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529</v>
      </c>
      <c r="L12" s="6">
        <f>L10 - L11</f>
        <v>-684.0038465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530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-684.0038465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(1+0.02)/(0.0874-0.02)</f>
        <v>-1027.566766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